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rfiles\lrg7\Desktop\"/>
    </mc:Choice>
  </mc:AlternateContent>
  <bookViews>
    <workbookView xWindow="0" yWindow="0" windowWidth="17280" windowHeight="7245" activeTab="1"/>
  </bookViews>
  <sheets>
    <sheet name="OEP" sheetId="2" r:id="rId1"/>
    <sheet name="PROCESOS" sheetId="1" r:id="rId2"/>
  </sheets>
  <calcPr calcId="152511"/>
</workbook>
</file>

<file path=xl/calcChain.xml><?xml version="1.0" encoding="utf-8"?>
<calcChain xmlns="http://schemas.openxmlformats.org/spreadsheetml/2006/main">
  <c r="C48" i="1" l="1"/>
  <c r="B48" i="1"/>
  <c r="D31" i="2" l="1"/>
  <c r="C31" i="2"/>
  <c r="B31" i="2"/>
  <c r="A7" i="2" s="1"/>
  <c r="C7" i="2"/>
  <c r="B7" i="2"/>
  <c r="E31" i="2" l="1"/>
  <c r="D32" i="2"/>
  <c r="B30" i="2" l="1"/>
  <c r="E30" i="2" l="1"/>
  <c r="B29" i="2" l="1"/>
  <c r="D7" i="2" l="1"/>
  <c r="D48" i="1"/>
  <c r="E28" i="1"/>
  <c r="E9" i="1"/>
  <c r="E29" i="2"/>
  <c r="E28" i="2"/>
  <c r="E27" i="2"/>
  <c r="E26" i="2"/>
  <c r="E25" i="2"/>
  <c r="E24" i="2"/>
  <c r="C23" i="2"/>
  <c r="B23" i="2"/>
  <c r="E23" i="2" s="1"/>
  <c r="E22" i="2"/>
  <c r="C21" i="2"/>
  <c r="C32" i="2" s="1"/>
  <c r="B21" i="2" l="1"/>
  <c r="B32" i="2" s="1"/>
  <c r="E21" i="2"/>
  <c r="E32" i="2" s="1"/>
</calcChain>
</file>

<file path=xl/sharedStrings.xml><?xml version="1.0" encoding="utf-8"?>
<sst xmlns="http://schemas.openxmlformats.org/spreadsheetml/2006/main" count="46" uniqueCount="42">
  <si>
    <t>Nº ASPIRANTES ADMITIDOS CUPO DISCAPACIDAD</t>
  </si>
  <si>
    <t>Nº ASPIRANTES EXCLUIDOS CUPO DISCAPACIDAD</t>
  </si>
  <si>
    <t>TOTAL</t>
  </si>
  <si>
    <t>Nº PROCESOS FINALIZADOS</t>
  </si>
  <si>
    <t>Nº ASPIRANTES APROBADOS CUPO DISCAPACIDAD</t>
  </si>
  <si>
    <t>1. OFERTA DE EMPLEO PÚBLICO</t>
  </si>
  <si>
    <t>EVOLUCIÓN OFERTA DE EMPLEO PÚBLICO</t>
  </si>
  <si>
    <t>DISTRIBUCIÓN Nº PLAZAS CONVOCADAS POR TURNO/CUPO</t>
  </si>
  <si>
    <t>MUJERES</t>
  </si>
  <si>
    <t>HOMBRES</t>
  </si>
  <si>
    <t>Nº GLOBAL ASPIRANTES ADMITIDOS</t>
  </si>
  <si>
    <t>Nº GLOBAL INSTANCIAS PRESENTADAS</t>
  </si>
  <si>
    <t>Nº GLOBAL ASPIRANTES EXCLUIDOS</t>
  </si>
  <si>
    <t>Nº GLOBAL ASPIRANTES APROBADOS</t>
  </si>
  <si>
    <t>2. LISTADO DE PROCESOS SELECTIVOS</t>
  </si>
  <si>
    <t>2.1. PROCESOS CONVOCADOS POR COLECTIVOS Y POR SISTEMAS DE ACCESO</t>
  </si>
  <si>
    <t>Nº PROCESOS PERSONAL FUNCIONARIO</t>
  </si>
  <si>
    <t>Nº PROCESOS PERSONAL LABORAL</t>
  </si>
  <si>
    <t>Nº PROCESOS ACCESO LIBRE</t>
  </si>
  <si>
    <t>Nº PROCESOS PROMOCIÓN INTERNA ESPECÍFICA</t>
  </si>
  <si>
    <t>Nº TOTAL PLAZAS CONVOCADAS</t>
  </si>
  <si>
    <t>Nº PLAZAS DE PERSONAL FUNCIONARIO</t>
  </si>
  <si>
    <t>Nº PLAZAS DE PERSONAL LABORAL</t>
  </si>
  <si>
    <t>Nº PLAZAS DE ACCESO LIBRE</t>
  </si>
  <si>
    <t>Nº PLAZAS DE PROMOCIÓN INTERNA ESPECÍFICA</t>
  </si>
  <si>
    <t>PLAZAS CONVOCADAS POR COLECTIVOS Y POR SISTEMAS DE ACCESO</t>
  </si>
  <si>
    <t>Nº PLAZAS TURNO LIBRE</t>
  </si>
  <si>
    <t>Nº PLAZAS PROMOCIÓN INTERNA</t>
  </si>
  <si>
    <t>Nº PLAZAS RESERVADAS CUPO DE DISCAPACIDAD</t>
  </si>
  <si>
    <t>SOLICITUDES DE PARTICIPACIÓN</t>
  </si>
  <si>
    <t>FINALIZACIÓN DE PROCESOS</t>
  </si>
  <si>
    <t>Nº PLAZAS DE ADMINISTRACION Y SERVICIOS</t>
  </si>
  <si>
    <t>Nº PLAZAS DE PERSONAL DOCENTE</t>
  </si>
  <si>
    <t>Nº PLAZAS DE PERSONAL INSTITUCIONES SANITARIAS</t>
  </si>
  <si>
    <t>Nº TOTAL PLAZAS</t>
  </si>
  <si>
    <t>Nº PLAZAS DE ADMINISTRACIÓN Y SERVICIOS</t>
  </si>
  <si>
    <t>Nº TOTAL DE PLAZAS</t>
  </si>
  <si>
    <t>OFERTA DE EMPLEO PÚBLICO</t>
  </si>
  <si>
    <t>COMPOSICIÓN DE LOS TRIBUNALES DE SELECCIÓN POR RAZÓN DE GÉNERO</t>
  </si>
  <si>
    <t>Nº TOTAL PROCESOS CONVOCADOS</t>
  </si>
  <si>
    <t>PLAZAS DE LA OFERTA DE EMPLEO PÚBLICO 2017</t>
  </si>
  <si>
    <t>(Datos correspondientes al período comprendido entre 01/01/2009 y el 31/12/2017)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</si>
</sst>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6666CC"/>
        </stop>
        <stop position="1">
          <color rgb="FF6699CC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right" indent="2"/>
    </xf>
    <xf numFmtId="0" fontId="6" fillId="0" borderId="0" xfId="0" applyFont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inden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3" fontId="3" fillId="0" borderId="0" xfId="0" applyNumberFormat="1" applyFont="1" applyBorder="1" applyAlignment="1">
      <alignment horizontal="right" indent="1"/>
    </xf>
    <xf numFmtId="0" fontId="8" fillId="0" borderId="0" xfId="0" applyFont="1" applyBorder="1"/>
    <xf numFmtId="0" fontId="10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11" fillId="0" borderId="2" xfId="0" applyFont="1" applyBorder="1"/>
    <xf numFmtId="0" fontId="12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 applyBorder="1"/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2" borderId="1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s-ES" sz="1100">
                <a:latin typeface="+mn-lt"/>
              </a:rPr>
              <a:t>EVOLUCIÓN DE LA OFERTA DE EMPLEO PÚBLICO </a:t>
            </a:r>
          </a:p>
        </c:rich>
      </c:tx>
      <c:layout>
        <c:manualLayout>
          <c:xMode val="edge"/>
          <c:yMode val="edge"/>
          <c:x val="0.1049904532373705"/>
          <c:y val="3.83273835143597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6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73388560684368E-2"/>
          <c:y val="0.22580726668817128"/>
          <c:w val="0.83813023245193818"/>
          <c:h val="0.66398089133307492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cat>
            <c:numRef>
              <c:f>OEP!$A$21:$A$31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OEP!$E$21:$E$31</c:f>
              <c:numCache>
                <c:formatCode>#,##0</c:formatCode>
                <c:ptCount val="11"/>
                <c:pt idx="0">
                  <c:v>4895</c:v>
                </c:pt>
                <c:pt idx="1">
                  <c:v>3604</c:v>
                </c:pt>
                <c:pt idx="2">
                  <c:v>7362</c:v>
                </c:pt>
                <c:pt idx="3">
                  <c:v>10934</c:v>
                </c:pt>
                <c:pt idx="4">
                  <c:v>645</c:v>
                </c:pt>
                <c:pt idx="5">
                  <c:v>190</c:v>
                </c:pt>
                <c:pt idx="6">
                  <c:v>449</c:v>
                </c:pt>
                <c:pt idx="7">
                  <c:v>624</c:v>
                </c:pt>
                <c:pt idx="8">
                  <c:v>2163</c:v>
                </c:pt>
                <c:pt idx="9">
                  <c:v>3907</c:v>
                </c:pt>
                <c:pt idx="10">
                  <c:v>25072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gapDepth val="90"/>
        <c:shape val="box"/>
        <c:axId val="240289440"/>
        <c:axId val="240288656"/>
        <c:axId val="241762800"/>
      </c:bar3DChart>
      <c:catAx>
        <c:axId val="2402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2886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028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289440"/>
        <c:crosses val="autoZero"/>
        <c:crossBetween val="between"/>
      </c:valAx>
      <c:serAx>
        <c:axId val="24176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28865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s-ES">
                <a:latin typeface="+mn-lt"/>
              </a:rPr>
              <a:t>EVOLUCIÓN DE LA</a:t>
            </a:r>
            <a:r>
              <a:rPr lang="es-ES" baseline="0">
                <a:latin typeface="+mn-lt"/>
              </a:rPr>
              <a:t> </a:t>
            </a:r>
            <a:r>
              <a:rPr lang="es-ES">
                <a:latin typeface="+mn-lt"/>
              </a:rPr>
              <a:t>O.E.P. POR</a:t>
            </a:r>
            <a:r>
              <a:rPr lang="es-ES" baseline="0">
                <a:latin typeface="+mn-lt"/>
              </a:rPr>
              <a:t> COLECTIVOS</a:t>
            </a:r>
            <a:r>
              <a:rPr lang="es-ES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14227044454088908"/>
          <c:y val="1.95311179322923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05931676098488E-2"/>
          <c:y val="0.12109398096843904"/>
          <c:w val="0.83009807116826173"/>
          <c:h val="0.57812610268803155"/>
        </c:manualLayout>
      </c:layout>
      <c:lineChart>
        <c:grouping val="stacked"/>
        <c:varyColors val="0"/>
        <c:ser>
          <c:idx val="1"/>
          <c:order val="0"/>
          <c:tx>
            <c:strRef>
              <c:f>OEP!$B$20</c:f>
              <c:strCache>
                <c:ptCount val="1"/>
                <c:pt idx="0">
                  <c:v>Nº PLAZAS DE ADMINISTRACIÓN Y SERVICIOS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OEP!$A$21:$A$31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OEP!$B$21:$B$31</c:f>
              <c:numCache>
                <c:formatCode>#,##0</c:formatCode>
                <c:ptCount val="11"/>
                <c:pt idx="0">
                  <c:v>1553</c:v>
                </c:pt>
                <c:pt idx="1">
                  <c:v>0</c:v>
                </c:pt>
                <c:pt idx="2">
                  <c:v>3142</c:v>
                </c:pt>
                <c:pt idx="3">
                  <c:v>837</c:v>
                </c:pt>
                <c:pt idx="4">
                  <c:v>156</c:v>
                </c:pt>
                <c:pt idx="5">
                  <c:v>0</c:v>
                </c:pt>
                <c:pt idx="6">
                  <c:v>69</c:v>
                </c:pt>
                <c:pt idx="7">
                  <c:v>262</c:v>
                </c:pt>
                <c:pt idx="8">
                  <c:v>702</c:v>
                </c:pt>
                <c:pt idx="9">
                  <c:v>1364</c:v>
                </c:pt>
                <c:pt idx="10">
                  <c:v>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93800"/>
        <c:axId val="243696152"/>
      </c:lineChart>
      <c:lineChart>
        <c:grouping val="standard"/>
        <c:varyColors val="0"/>
        <c:ser>
          <c:idx val="2"/>
          <c:order val="1"/>
          <c:tx>
            <c:strRef>
              <c:f>OEP!$C$20</c:f>
              <c:strCache>
                <c:ptCount val="1"/>
                <c:pt idx="0">
                  <c:v>Nº PLAZAS DE PERSONAL DOCENTE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OEP!$A$21:$A$31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OEP!$C$21:$C$31</c:f>
              <c:numCache>
                <c:formatCode>#,##0</c:formatCode>
                <c:ptCount val="11"/>
                <c:pt idx="0">
                  <c:v>1485</c:v>
                </c:pt>
                <c:pt idx="1">
                  <c:v>2550</c:v>
                </c:pt>
                <c:pt idx="2">
                  <c:v>2000</c:v>
                </c:pt>
                <c:pt idx="3">
                  <c:v>4955</c:v>
                </c:pt>
                <c:pt idx="4">
                  <c:v>489</c:v>
                </c:pt>
                <c:pt idx="5">
                  <c:v>190</c:v>
                </c:pt>
                <c:pt idx="6">
                  <c:v>380</c:v>
                </c:pt>
                <c:pt idx="7">
                  <c:v>212</c:v>
                </c:pt>
                <c:pt idx="8">
                  <c:v>660</c:v>
                </c:pt>
                <c:pt idx="9">
                  <c:v>1500</c:v>
                </c:pt>
                <c:pt idx="10">
                  <c:v>5457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OEP!$D$20</c:f>
              <c:strCache>
                <c:ptCount val="1"/>
                <c:pt idx="0">
                  <c:v>Nº PLAZAS DE PERSONAL INSTITUCIONES SANITARIAS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OEP!$A$21:$A$31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OEP!$D$21:$D$31</c:f>
              <c:numCache>
                <c:formatCode>#,##0</c:formatCode>
                <c:ptCount val="11"/>
                <c:pt idx="0">
                  <c:v>1857</c:v>
                </c:pt>
                <c:pt idx="1">
                  <c:v>1054</c:v>
                </c:pt>
                <c:pt idx="2">
                  <c:v>2220</c:v>
                </c:pt>
                <c:pt idx="3">
                  <c:v>5142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150</c:v>
                </c:pt>
                <c:pt idx="8">
                  <c:v>801</c:v>
                </c:pt>
                <c:pt idx="9">
                  <c:v>1043</c:v>
                </c:pt>
                <c:pt idx="10">
                  <c:v>13322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94192"/>
        <c:axId val="243699680"/>
      </c:lineChart>
      <c:catAx>
        <c:axId val="243693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62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9615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243696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93800"/>
        <c:crosses val="autoZero"/>
        <c:crossBetween val="midCat"/>
        <c:majorUnit val="1000"/>
        <c:minorUnit val="13.712999999999999"/>
      </c:valAx>
      <c:catAx>
        <c:axId val="24369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699680"/>
        <c:crosses val="autoZero"/>
        <c:auto val="1"/>
        <c:lblAlgn val="ctr"/>
        <c:lblOffset val="100"/>
        <c:noMultiLvlLbl val="0"/>
      </c:catAx>
      <c:valAx>
        <c:axId val="24369968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24369419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078049742738309E-2"/>
          <c:y val="0.7841260841036175"/>
          <c:w val="0.8770498384943517"/>
          <c:h val="0.2152976737800650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OFERTA DE EMPLEO PÚBLICO 2017</a:t>
            </a:r>
          </a:p>
        </c:rich>
      </c:tx>
      <c:layout>
        <c:manualLayout>
          <c:xMode val="edge"/>
          <c:yMode val="edge"/>
          <c:x val="0.18454694368023275"/>
          <c:y val="5.434792982892948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84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271177879624551E-2"/>
          <c:y val="0.24597312564190346"/>
          <c:w val="0.95305164319248825"/>
          <c:h val="0.40303544374026418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A5A5A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ED7D31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OEP!$A$6:$C$6</c:f>
              <c:strCache>
                <c:ptCount val="3"/>
                <c:pt idx="0">
                  <c:v>Nº PLAZAS DE ADMINISTRACION Y SERVICIOS</c:v>
                </c:pt>
                <c:pt idx="1">
                  <c:v>Nº PLAZAS DE PERSONAL DOCENTE</c:v>
                </c:pt>
                <c:pt idx="2">
                  <c:v>Nº PLAZAS DE PERSONAL INSTITUCIONES SANITARIAS</c:v>
                </c:pt>
              </c:strCache>
            </c:strRef>
          </c:cat>
          <c:val>
            <c:numRef>
              <c:f>OEP!$A$7:$C$7</c:f>
              <c:numCache>
                <c:formatCode>#,##0</c:formatCode>
                <c:ptCount val="3"/>
                <c:pt idx="0">
                  <c:v>6293</c:v>
                </c:pt>
                <c:pt idx="1">
                  <c:v>5457</c:v>
                </c:pt>
                <c:pt idx="2">
                  <c:v>13322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5634771732333E-2"/>
          <c:y val="0.70807480259289557"/>
          <c:w val="0.9530961772367571"/>
          <c:h val="0.2515528903948445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PROCESOS CONVOCADOS</a:t>
            </a:r>
          </a:p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 baseline="0">
                <a:solidFill>
                  <a:sysClr val="windowText" lastClr="000000"/>
                </a:solidFill>
              </a:rPr>
              <a:t>(POR COLECTIVOS)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7528455284552844"/>
          <c:w val="1"/>
          <c:h val="0.413737916906728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PROCESOS!$A$8:$B$8</c:f>
              <c:strCache>
                <c:ptCount val="2"/>
                <c:pt idx="0">
                  <c:v>Nº PROCESOS PERSONAL FUNCIONARIO</c:v>
                </c:pt>
                <c:pt idx="1">
                  <c:v>Nº PROCESOS PERSONAL LABORAL</c:v>
                </c:pt>
              </c:strCache>
            </c:strRef>
          </c:cat>
          <c:val>
            <c:numRef>
              <c:f>PROCESOS!$A$9:$B$9</c:f>
              <c:numCache>
                <c:formatCode>General</c:formatCode>
                <c:ptCount val="2"/>
                <c:pt idx="0">
                  <c:v>48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52933319637162"/>
          <c:y val="0.72789266758648641"/>
          <c:w val="0.64801956997612375"/>
          <c:h val="0.2176875267548370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PROCESOS CONVOCADOS</a:t>
            </a:r>
          </a:p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 baseline="0">
                <a:solidFill>
                  <a:sysClr val="windowText" lastClr="000000"/>
                </a:solidFill>
              </a:rPr>
              <a:t>(POR SISTEMAS DE ACCESO)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7528455284552844"/>
          <c:w val="1"/>
          <c:h val="0.413737916906728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PROCESOS!$C$8:$D$8</c:f>
              <c:strCache>
                <c:ptCount val="2"/>
                <c:pt idx="0">
                  <c:v>Nº PROCESOS ACCESO LIBRE</c:v>
                </c:pt>
                <c:pt idx="1">
                  <c:v>Nº PROCESOS PROMOCIÓN INTERNA ESPECÍFICA</c:v>
                </c:pt>
              </c:strCache>
            </c:strRef>
          </c:cat>
          <c:val>
            <c:numRef>
              <c:f>PROCESOS!$C$9:$D$9</c:f>
              <c:numCache>
                <c:formatCode>General</c:formatCode>
                <c:ptCount val="2"/>
                <c:pt idx="0">
                  <c:v>41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780662087921901E-2"/>
          <c:y val="0.72973243820270584"/>
          <c:w val="0.78780769271993878"/>
          <c:h val="0.2128386278091225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PLAZAS CONVOCADAS</a:t>
            </a:r>
          </a:p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 baseline="0">
                <a:solidFill>
                  <a:sysClr val="windowText" lastClr="000000"/>
                </a:solidFill>
              </a:rPr>
              <a:t>(POR COLECTIVOS)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7528455284552844"/>
          <c:w val="1"/>
          <c:h val="0.413737916906728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PROCESOS!$A$27:$B$27</c:f>
              <c:strCache>
                <c:ptCount val="2"/>
                <c:pt idx="0">
                  <c:v>Nº PLAZAS DE PERSONAL FUNCIONARIO</c:v>
                </c:pt>
                <c:pt idx="1">
                  <c:v>Nº PLAZAS DE PERSONAL LABORAL</c:v>
                </c:pt>
              </c:strCache>
            </c:strRef>
          </c:cat>
          <c:val>
            <c:numRef>
              <c:f>PROCESOS!$A$28:$B$28</c:f>
              <c:numCache>
                <c:formatCode>#,##0</c:formatCode>
                <c:ptCount val="2"/>
                <c:pt idx="0">
                  <c:v>1983</c:v>
                </c:pt>
                <c:pt idx="1">
                  <c:v>3869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34955555430456"/>
          <c:y val="0.72239914542882211"/>
          <c:w val="0.77184488888190961"/>
          <c:h val="0.2618302579501843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PLAZAS CONVOCADAS</a:t>
            </a:r>
          </a:p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 baseline="0">
                <a:solidFill>
                  <a:sysClr val="windowText" lastClr="000000"/>
                </a:solidFill>
              </a:rPr>
              <a:t>(POR SISTEMAS DE ACCESO)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7528455284552844"/>
          <c:w val="1"/>
          <c:h val="0.413737916906728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PROCESOS!$C$27:$D$27</c:f>
              <c:strCache>
                <c:ptCount val="2"/>
                <c:pt idx="0">
                  <c:v>Nº PLAZAS DE ACCESO LIBRE</c:v>
                </c:pt>
                <c:pt idx="1">
                  <c:v>Nº PLAZAS DE PROMOCIÓN INTERNA ESPECÍFICA</c:v>
                </c:pt>
              </c:strCache>
            </c:strRef>
          </c:cat>
          <c:val>
            <c:numRef>
              <c:f>PROCESOS!$C$28:$D$28</c:f>
              <c:numCache>
                <c:formatCode>#,##0</c:formatCode>
                <c:ptCount val="2"/>
                <c:pt idx="0">
                  <c:v>4908</c:v>
                </c:pt>
                <c:pt idx="1">
                  <c:v>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94413553750708E-2"/>
          <c:y val="0.73077237583889454"/>
          <c:w val="0.8228449935308334"/>
          <c:h val="0.2532062179441784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rPr>
              <a:t>DISTRIBUCIÓN</a:t>
            </a:r>
            <a:r>
              <a:rPr lang="es-ES" sz="1200" baseline="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rPr>
              <a:t> Nº PLAZAS POR TURNO/CUPO</a:t>
            </a:r>
            <a:endParaRPr lang="es-ES" sz="120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696406453965258"/>
          <c:y val="0.21757925072046108"/>
          <c:w val="0.41924304795940803"/>
          <c:h val="0.6277700878168327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PROCESOS!$A$47</c:f>
              <c:strCache>
                <c:ptCount val="1"/>
                <c:pt idx="0">
                  <c:v>Nº PLAZAS TURNO LIBRE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PROCESOS!$A$48</c:f>
              <c:numCache>
                <c:formatCode>#,##0</c:formatCode>
                <c:ptCount val="1"/>
                <c:pt idx="0">
                  <c:v>4317</c:v>
                </c:pt>
              </c:numCache>
            </c:numRef>
          </c:val>
        </c:ser>
        <c:ser>
          <c:idx val="1"/>
          <c:order val="1"/>
          <c:tx>
            <c:strRef>
              <c:f>PROCESOS!$B$47</c:f>
              <c:strCache>
                <c:ptCount val="1"/>
                <c:pt idx="0">
                  <c:v>Nº PLAZAS PROMOCIÓN INTERNA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PROCESOS!$B$48</c:f>
              <c:numCache>
                <c:formatCode>#,##0</c:formatCode>
                <c:ptCount val="1"/>
                <c:pt idx="0">
                  <c:v>1224</c:v>
                </c:pt>
              </c:numCache>
            </c:numRef>
          </c:val>
        </c:ser>
        <c:ser>
          <c:idx val="2"/>
          <c:order val="2"/>
          <c:tx>
            <c:strRef>
              <c:f>PROCESOS!$C$47</c:f>
              <c:strCache>
                <c:ptCount val="1"/>
                <c:pt idx="0">
                  <c:v>Nº PLAZAS RESERVADAS CUPO DE DISCAPACIDAD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PROCESOS!$C$48</c:f>
              <c:numCache>
                <c:formatCode>#,##0</c:formatCode>
                <c:ptCount val="1"/>
                <c:pt idx="0">
                  <c:v>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695368"/>
        <c:axId val="243698504"/>
        <c:axId val="0"/>
      </c:bar3DChart>
      <c:catAx>
        <c:axId val="243695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43698504"/>
        <c:crosses val="autoZero"/>
        <c:auto val="1"/>
        <c:lblAlgn val="ctr"/>
        <c:lblOffset val="100"/>
        <c:noMultiLvlLbl val="0"/>
      </c:catAx>
      <c:valAx>
        <c:axId val="24369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695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30853620361876"/>
          <c:y val="0.35145145153999729"/>
          <c:w val="0.39934106017761078"/>
          <c:h val="0.5036263068459755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PROCESOS!$A$78:$B$78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PROCESOS!$A$79:$B$79</c:f>
              <c:numCache>
                <c:formatCode>0.00%</c:formatCode>
                <c:ptCount val="2"/>
                <c:pt idx="0">
                  <c:v>0.51619999999999999</c:v>
                </c:pt>
                <c:pt idx="1">
                  <c:v>0.48380000000000001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3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33</xdr:row>
      <xdr:rowOff>15240</xdr:rowOff>
    </xdr:from>
    <xdr:to>
      <xdr:col>3</xdr:col>
      <xdr:colOff>1188720</xdr:colOff>
      <xdr:row>46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213360</xdr:colOff>
      <xdr:row>46</xdr:row>
      <xdr:rowOff>152400</xdr:rowOff>
    </xdr:from>
    <xdr:to>
      <xdr:col>3</xdr:col>
      <xdr:colOff>1310640</xdr:colOff>
      <xdr:row>63</xdr:row>
      <xdr:rowOff>137160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7</xdr:row>
      <xdr:rowOff>220980</xdr:rowOff>
    </xdr:from>
    <xdr:to>
      <xdr:col>3</xdr:col>
      <xdr:colOff>563880</xdr:colOff>
      <xdr:row>16</xdr:row>
      <xdr:rowOff>175260</xdr:rowOff>
    </xdr:to>
    <xdr:graphicFrame macro="">
      <xdr:nvGraphicFramePr>
        <xdr:cNvPr id="102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10</xdr:row>
      <xdr:rowOff>76200</xdr:rowOff>
    </xdr:from>
    <xdr:to>
      <xdr:col>2</xdr:col>
      <xdr:colOff>708660</xdr:colOff>
      <xdr:row>21</xdr:row>
      <xdr:rowOff>167640</xdr:rowOff>
    </xdr:to>
    <xdr:graphicFrame macro="">
      <xdr:nvGraphicFramePr>
        <xdr:cNvPr id="20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</xdr:row>
      <xdr:rowOff>76200</xdr:rowOff>
    </xdr:from>
    <xdr:to>
      <xdr:col>5</xdr:col>
      <xdr:colOff>381000</xdr:colOff>
      <xdr:row>22</xdr:row>
      <xdr:rowOff>0</xdr:rowOff>
    </xdr:to>
    <xdr:graphicFrame macro="">
      <xdr:nvGraphicFramePr>
        <xdr:cNvPr id="20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29</xdr:row>
      <xdr:rowOff>7620</xdr:rowOff>
    </xdr:from>
    <xdr:to>
      <xdr:col>2</xdr:col>
      <xdr:colOff>685800</xdr:colOff>
      <xdr:row>41</xdr:row>
      <xdr:rowOff>45720</xdr:rowOff>
    </xdr:to>
    <xdr:graphicFrame macro="">
      <xdr:nvGraphicFramePr>
        <xdr:cNvPr id="20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29</xdr:row>
      <xdr:rowOff>22860</xdr:rowOff>
    </xdr:from>
    <xdr:to>
      <xdr:col>5</xdr:col>
      <xdr:colOff>525780</xdr:colOff>
      <xdr:row>41</xdr:row>
      <xdr:rowOff>22860</xdr:rowOff>
    </xdr:to>
    <xdr:graphicFrame macro="">
      <xdr:nvGraphicFramePr>
        <xdr:cNvPr id="20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1402080</xdr:colOff>
      <xdr:row>49</xdr:row>
      <xdr:rowOff>22860</xdr:rowOff>
    </xdr:from>
    <xdr:to>
      <xdr:col>4</xdr:col>
      <xdr:colOff>502920</xdr:colOff>
      <xdr:row>61</xdr:row>
      <xdr:rowOff>22860</xdr:rowOff>
    </xdr:to>
    <xdr:graphicFrame macro="">
      <xdr:nvGraphicFramePr>
        <xdr:cNvPr id="205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99060</xdr:colOff>
      <xdr:row>76</xdr:row>
      <xdr:rowOff>15240</xdr:rowOff>
    </xdr:from>
    <xdr:to>
      <xdr:col>5</xdr:col>
      <xdr:colOff>381000</xdr:colOff>
      <xdr:row>84</xdr:row>
      <xdr:rowOff>30480</xdr:rowOff>
    </xdr:to>
    <xdr:graphicFrame macro="">
      <xdr:nvGraphicFramePr>
        <xdr:cNvPr id="205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2" sqref="C2"/>
    </sheetView>
  </sheetViews>
  <sheetFormatPr baseColWidth="10" defaultColWidth="11" defaultRowHeight="15" x14ac:dyDescent="0.25"/>
  <cols>
    <col min="1" max="1" width="19.42578125" customWidth="1"/>
    <col min="2" max="4" width="19.7109375" customWidth="1"/>
    <col min="5" max="5" width="18.42578125" customWidth="1"/>
    <col min="6" max="255" width="11.5703125" customWidth="1"/>
  </cols>
  <sheetData>
    <row r="1" spans="1:5" ht="21" customHeight="1" x14ac:dyDescent="0.25">
      <c r="A1" s="6"/>
      <c r="B1" s="6"/>
      <c r="C1" s="6"/>
      <c r="D1" s="6"/>
      <c r="E1" s="6"/>
    </row>
    <row r="2" spans="1:5" ht="21" customHeight="1" x14ac:dyDescent="0.45">
      <c r="A2" s="17" t="s">
        <v>5</v>
      </c>
      <c r="B2" s="6"/>
      <c r="C2" s="6"/>
      <c r="D2" s="6"/>
      <c r="E2" s="6"/>
    </row>
    <row r="3" spans="1:5" ht="21" customHeight="1" x14ac:dyDescent="0.25">
      <c r="A3" s="6"/>
      <c r="B3" s="6"/>
      <c r="C3" s="6"/>
      <c r="D3" s="6"/>
      <c r="E3" s="6"/>
    </row>
    <row r="4" spans="1:5" ht="21" customHeight="1" x14ac:dyDescent="0.45">
      <c r="A4" s="16" t="s">
        <v>40</v>
      </c>
      <c r="B4" s="16"/>
      <c r="C4" s="16"/>
      <c r="D4" s="16"/>
      <c r="E4" s="16"/>
    </row>
    <row r="5" spans="1:5" ht="13.9" customHeight="1" x14ac:dyDescent="0.25">
      <c r="A5" s="24"/>
      <c r="B5" s="6"/>
      <c r="C5" s="6"/>
      <c r="D5" s="6"/>
      <c r="E5" s="6"/>
    </row>
    <row r="6" spans="1:5" ht="61.9" customHeight="1" x14ac:dyDescent="0.25">
      <c r="A6" s="31" t="s">
        <v>31</v>
      </c>
      <c r="B6" s="31" t="s">
        <v>32</v>
      </c>
      <c r="C6" s="31" t="s">
        <v>33</v>
      </c>
      <c r="D6" s="31" t="s">
        <v>34</v>
      </c>
      <c r="E6" s="6"/>
    </row>
    <row r="7" spans="1:5" ht="31.9" customHeight="1" x14ac:dyDescent="0.25">
      <c r="A7" s="21">
        <f>+B31</f>
        <v>6293</v>
      </c>
      <c r="B7" s="21">
        <f>+C31</f>
        <v>5457</v>
      </c>
      <c r="C7" s="21">
        <f>+D31</f>
        <v>13322</v>
      </c>
      <c r="D7" s="21">
        <f>SUM(A7:C7)</f>
        <v>25072</v>
      </c>
      <c r="E7" s="6"/>
    </row>
    <row r="8" spans="1:5" ht="20.45" customHeight="1" x14ac:dyDescent="0.25">
      <c r="A8" s="10"/>
      <c r="B8" s="10"/>
      <c r="C8" s="10"/>
      <c r="D8" s="11"/>
      <c r="E8" s="12"/>
    </row>
    <row r="9" spans="1:5" ht="20.45" customHeight="1" x14ac:dyDescent="0.25">
      <c r="A9" s="10"/>
      <c r="B9" s="10"/>
      <c r="C9" s="10"/>
      <c r="D9" s="11"/>
      <c r="E9" s="12"/>
    </row>
    <row r="10" spans="1:5" ht="25.15" customHeight="1" x14ac:dyDescent="0.25">
      <c r="A10" s="8"/>
      <c r="B10" s="8"/>
      <c r="C10" s="8"/>
      <c r="D10" s="9"/>
      <c r="E10" s="7"/>
    </row>
    <row r="11" spans="1:5" ht="25.15" customHeight="1" x14ac:dyDescent="0.25">
      <c r="A11" s="8"/>
      <c r="B11" s="8"/>
      <c r="C11" s="8"/>
      <c r="D11" s="9"/>
      <c r="E11" s="7"/>
    </row>
    <row r="12" spans="1:5" ht="25.15" customHeight="1" x14ac:dyDescent="0.25">
      <c r="A12" s="8"/>
      <c r="B12" s="8"/>
      <c r="C12" s="8"/>
      <c r="D12" s="9"/>
      <c r="E12" s="7"/>
    </row>
    <row r="13" spans="1:5" ht="25.15" customHeight="1" x14ac:dyDescent="0.25">
      <c r="A13" s="8"/>
      <c r="B13" s="8"/>
      <c r="C13" s="8"/>
      <c r="D13" s="9"/>
      <c r="E13" s="7"/>
    </row>
    <row r="14" spans="1:5" ht="25.15" customHeight="1" x14ac:dyDescent="0.25">
      <c r="A14" s="8"/>
      <c r="B14" s="8"/>
      <c r="C14" s="8"/>
      <c r="D14" s="9"/>
      <c r="E14" s="7"/>
    </row>
    <row r="15" spans="1:5" ht="25.15" customHeight="1" x14ac:dyDescent="0.25">
      <c r="A15" s="8"/>
      <c r="B15" s="8"/>
      <c r="C15" s="8"/>
      <c r="D15" s="9"/>
      <c r="E15" s="7"/>
    </row>
    <row r="16" spans="1:5" ht="25.15" customHeight="1" x14ac:dyDescent="0.25">
      <c r="A16" s="8"/>
      <c r="B16" s="8"/>
      <c r="C16" s="8"/>
      <c r="D16" s="9"/>
      <c r="E16" s="7"/>
    </row>
    <row r="17" spans="1:5" ht="25.15" customHeight="1" x14ac:dyDescent="0.25">
      <c r="A17" s="8"/>
      <c r="B17" s="8"/>
      <c r="C17" s="8"/>
      <c r="D17" s="9"/>
      <c r="E17" s="7"/>
    </row>
    <row r="18" spans="1:5" ht="26.45" customHeight="1" x14ac:dyDescent="0.45">
      <c r="A18" s="16" t="s">
        <v>6</v>
      </c>
      <c r="B18" s="16"/>
      <c r="C18" s="16"/>
      <c r="D18" s="16"/>
    </row>
    <row r="19" spans="1:5" ht="15.6" customHeight="1" x14ac:dyDescent="0.25">
      <c r="A19" s="24"/>
      <c r="B19" s="15"/>
      <c r="C19" s="15"/>
      <c r="D19" s="15"/>
      <c r="E19" s="15"/>
    </row>
    <row r="20" spans="1:5" ht="60" x14ac:dyDescent="0.25">
      <c r="A20" s="31" t="s">
        <v>37</v>
      </c>
      <c r="B20" s="31" t="s">
        <v>35</v>
      </c>
      <c r="C20" s="31" t="s">
        <v>32</v>
      </c>
      <c r="D20" s="31" t="s">
        <v>33</v>
      </c>
      <c r="E20" s="31" t="s">
        <v>36</v>
      </c>
    </row>
    <row r="21" spans="1:5" ht="16.899999999999999" customHeight="1" x14ac:dyDescent="0.25">
      <c r="A21" s="23">
        <v>2005</v>
      </c>
      <c r="B21" s="21">
        <f>2401-C21+637</f>
        <v>1553</v>
      </c>
      <c r="C21" s="21">
        <f>1332+55+95+3</f>
        <v>1485</v>
      </c>
      <c r="D21" s="21">
        <v>1857</v>
      </c>
      <c r="E21" s="21">
        <f t="shared" ref="E21:E31" si="0">SUM(B21:D21)</f>
        <v>4895</v>
      </c>
    </row>
    <row r="22" spans="1:5" ht="16.899999999999999" customHeight="1" x14ac:dyDescent="0.25">
      <c r="A22" s="23">
        <v>2006</v>
      </c>
      <c r="B22" s="21">
        <v>0</v>
      </c>
      <c r="C22" s="21">
        <v>2550</v>
      </c>
      <c r="D22" s="21">
        <v>1054</v>
      </c>
      <c r="E22" s="21">
        <f t="shared" si="0"/>
        <v>3604</v>
      </c>
    </row>
    <row r="23" spans="1:5" ht="16.899999999999999" customHeight="1" x14ac:dyDescent="0.25">
      <c r="A23" s="23">
        <v>2007</v>
      </c>
      <c r="B23" s="21">
        <f>3834-C23+1308</f>
        <v>3142</v>
      </c>
      <c r="C23" s="21">
        <f>1160+40+100+500+200</f>
        <v>2000</v>
      </c>
      <c r="D23" s="21">
        <v>2220</v>
      </c>
      <c r="E23" s="21">
        <f t="shared" si="0"/>
        <v>7362</v>
      </c>
    </row>
    <row r="24" spans="1:5" ht="16.899999999999999" customHeight="1" x14ac:dyDescent="0.25">
      <c r="A24" s="23">
        <v>2009</v>
      </c>
      <c r="B24" s="21">
        <v>837</v>
      </c>
      <c r="C24" s="21">
        <v>4955</v>
      </c>
      <c r="D24" s="21">
        <v>5142</v>
      </c>
      <c r="E24" s="21">
        <f t="shared" si="0"/>
        <v>10934</v>
      </c>
    </row>
    <row r="25" spans="1:5" ht="16.899999999999999" customHeight="1" x14ac:dyDescent="0.25">
      <c r="A25" s="23">
        <v>2011</v>
      </c>
      <c r="B25" s="21">
        <v>156</v>
      </c>
      <c r="C25" s="21">
        <v>489</v>
      </c>
      <c r="D25" s="21">
        <v>0</v>
      </c>
      <c r="E25" s="21">
        <f t="shared" si="0"/>
        <v>645</v>
      </c>
    </row>
    <row r="26" spans="1:5" ht="16.899999999999999" customHeight="1" x14ac:dyDescent="0.25">
      <c r="A26" s="23">
        <v>2012</v>
      </c>
      <c r="B26" s="21">
        <v>0</v>
      </c>
      <c r="C26" s="21">
        <v>190</v>
      </c>
      <c r="D26" s="21">
        <v>0</v>
      </c>
      <c r="E26" s="21">
        <f t="shared" si="0"/>
        <v>190</v>
      </c>
    </row>
    <row r="27" spans="1:5" ht="16.899999999999999" customHeight="1" x14ac:dyDescent="0.25">
      <c r="A27" s="23">
        <v>2013</v>
      </c>
      <c r="B27" s="21">
        <v>69</v>
      </c>
      <c r="C27" s="21">
        <v>380</v>
      </c>
      <c r="D27" s="21">
        <v>0</v>
      </c>
      <c r="E27" s="21">
        <f t="shared" si="0"/>
        <v>449</v>
      </c>
    </row>
    <row r="28" spans="1:5" ht="16.899999999999999" customHeight="1" x14ac:dyDescent="0.25">
      <c r="A28" s="23">
        <v>2014</v>
      </c>
      <c r="B28" s="21">
        <v>262</v>
      </c>
      <c r="C28" s="21">
        <v>212</v>
      </c>
      <c r="D28" s="21">
        <v>150</v>
      </c>
      <c r="E28" s="21">
        <f t="shared" si="0"/>
        <v>624</v>
      </c>
    </row>
    <row r="29" spans="1:5" ht="16.899999999999999" customHeight="1" x14ac:dyDescent="0.25">
      <c r="A29" s="23">
        <v>2015</v>
      </c>
      <c r="B29" s="21">
        <f>596+106</f>
        <v>702</v>
      </c>
      <c r="C29" s="21">
        <v>660</v>
      </c>
      <c r="D29" s="21">
        <v>801</v>
      </c>
      <c r="E29" s="21">
        <f t="shared" si="0"/>
        <v>2163</v>
      </c>
    </row>
    <row r="30" spans="1:5" ht="16.899999999999999" customHeight="1" x14ac:dyDescent="0.25">
      <c r="A30" s="23">
        <v>2016</v>
      </c>
      <c r="B30" s="21">
        <f>1118+246</f>
        <v>1364</v>
      </c>
      <c r="C30" s="21">
        <v>1500</v>
      </c>
      <c r="D30" s="21">
        <v>1043</v>
      </c>
      <c r="E30" s="21">
        <f t="shared" si="0"/>
        <v>3907</v>
      </c>
    </row>
    <row r="31" spans="1:5" ht="16.899999999999999" customHeight="1" thickBot="1" x14ac:dyDescent="0.3">
      <c r="A31" s="23">
        <v>2017</v>
      </c>
      <c r="B31" s="32">
        <f>1024+78+976+7+342+3866</f>
        <v>6293</v>
      </c>
      <c r="C31" s="33">
        <f>1400+4057</f>
        <v>5457</v>
      </c>
      <c r="D31" s="34">
        <f>1658+11664</f>
        <v>13322</v>
      </c>
      <c r="E31" s="21">
        <f t="shared" si="0"/>
        <v>25072</v>
      </c>
    </row>
    <row r="32" spans="1:5" ht="16.899999999999999" customHeight="1" thickTop="1" x14ac:dyDescent="0.25">
      <c r="A32" s="26" t="s">
        <v>2</v>
      </c>
      <c r="B32" s="27">
        <f>SUM(B21:B31)</f>
        <v>14378</v>
      </c>
      <c r="C32" s="27">
        <f>SUM(C21:C31)</f>
        <v>19878</v>
      </c>
      <c r="D32" s="27">
        <f>SUM(D21:D31)</f>
        <v>25589</v>
      </c>
      <c r="E32" s="27">
        <f>SUM(E21:E31)</f>
        <v>59845</v>
      </c>
    </row>
    <row r="33" spans="1:1" x14ac:dyDescent="0.25">
      <c r="A33" s="5"/>
    </row>
    <row r="40" spans="1:1" ht="9" customHeight="1" x14ac:dyDescent="0.25"/>
  </sheetData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  <headerFooter>
    <oddFooter>&amp;C&amp;8Página &amp;P de &amp;N</oddFooter>
  </headerFooter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91"/>
  <sheetViews>
    <sheetView tabSelected="1" workbookViewId="0">
      <selection activeCell="I21" sqref="I21"/>
    </sheetView>
  </sheetViews>
  <sheetFormatPr baseColWidth="10" defaultRowHeight="15" x14ac:dyDescent="0.25"/>
  <cols>
    <col min="1" max="5" width="20" customWidth="1"/>
    <col min="6" max="7" width="13.5703125" customWidth="1"/>
  </cols>
  <sheetData>
    <row r="2" spans="1:7" ht="28.5" x14ac:dyDescent="0.45">
      <c r="A2" s="17" t="s">
        <v>14</v>
      </c>
    </row>
    <row r="3" spans="1:7" x14ac:dyDescent="0.25">
      <c r="A3" s="30" t="s">
        <v>41</v>
      </c>
    </row>
    <row r="4" spans="1:7" x14ac:dyDescent="0.25">
      <c r="A4" s="30"/>
    </row>
    <row r="5" spans="1:7" ht="28.5" x14ac:dyDescent="0.45">
      <c r="A5" s="16" t="s">
        <v>15</v>
      </c>
      <c r="B5" s="16"/>
      <c r="C5" s="16"/>
      <c r="D5" s="16"/>
      <c r="E5" s="16"/>
      <c r="F5" s="16"/>
      <c r="G5" s="16"/>
    </row>
    <row r="6" spans="1:7" ht="15.6" customHeight="1" x14ac:dyDescent="0.25">
      <c r="A6" s="24"/>
      <c r="B6" s="2"/>
      <c r="C6" s="2"/>
      <c r="D6" s="2"/>
      <c r="E6" s="2"/>
      <c r="F6" s="2"/>
      <c r="G6" s="2"/>
    </row>
    <row r="7" spans="1:7" ht="15.6" customHeight="1" x14ac:dyDescent="0.25">
      <c r="A7" s="2"/>
      <c r="B7" s="2"/>
      <c r="C7" s="2"/>
      <c r="D7" s="2"/>
      <c r="E7" s="2"/>
      <c r="F7" s="2"/>
      <c r="G7" s="2"/>
    </row>
    <row r="8" spans="1:7" ht="55.9" customHeight="1" x14ac:dyDescent="0.25">
      <c r="A8" s="31" t="s">
        <v>16</v>
      </c>
      <c r="B8" s="31" t="s">
        <v>17</v>
      </c>
      <c r="C8" s="31" t="s">
        <v>18</v>
      </c>
      <c r="D8" s="31" t="s">
        <v>19</v>
      </c>
      <c r="E8" s="31" t="s">
        <v>39</v>
      </c>
      <c r="F8" s="2"/>
      <c r="G8" s="2"/>
    </row>
    <row r="9" spans="1:7" s="22" customFormat="1" ht="31.9" customHeight="1" x14ac:dyDescent="0.25">
      <c r="A9" s="23">
        <v>48</v>
      </c>
      <c r="B9" s="23">
        <v>12</v>
      </c>
      <c r="C9" s="23">
        <v>41</v>
      </c>
      <c r="D9" s="23">
        <v>19</v>
      </c>
      <c r="E9" s="23">
        <f>SUM(A9:B9)</f>
        <v>60</v>
      </c>
    </row>
    <row r="10" spans="1:7" ht="15.6" customHeight="1" x14ac:dyDescent="0.25">
      <c r="A10" s="2"/>
      <c r="B10" s="2"/>
      <c r="C10" s="2"/>
      <c r="D10" s="2"/>
      <c r="E10" s="2"/>
      <c r="F10" s="2"/>
      <c r="G10" s="2"/>
    </row>
    <row r="11" spans="1:7" ht="15.6" customHeight="1" x14ac:dyDescent="0.25">
      <c r="A11" s="13"/>
      <c r="B11" s="13"/>
      <c r="C11" s="13"/>
      <c r="D11" s="13"/>
      <c r="E11" s="13"/>
      <c r="F11" s="13"/>
      <c r="G11" s="2"/>
    </row>
    <row r="12" spans="1:7" ht="15.6" customHeight="1" x14ac:dyDescent="0.25">
      <c r="A12" s="13"/>
      <c r="B12" s="13"/>
      <c r="C12" s="13"/>
      <c r="D12" s="13"/>
      <c r="E12" s="13"/>
      <c r="F12" s="13"/>
      <c r="G12" s="2"/>
    </row>
    <row r="13" spans="1:7" ht="15.6" customHeight="1" x14ac:dyDescent="0.25">
      <c r="A13" s="13"/>
      <c r="B13" s="13"/>
      <c r="C13" s="13"/>
      <c r="D13" s="13"/>
      <c r="E13" s="13"/>
      <c r="F13" s="13"/>
      <c r="G13" s="2"/>
    </row>
    <row r="14" spans="1:7" ht="15.6" customHeight="1" x14ac:dyDescent="0.25">
      <c r="A14" s="13"/>
      <c r="B14" s="13"/>
      <c r="C14" s="13"/>
      <c r="D14" s="13"/>
      <c r="E14" s="13"/>
      <c r="F14" s="13"/>
      <c r="G14" s="2"/>
    </row>
    <row r="15" spans="1:7" ht="15.6" customHeight="1" x14ac:dyDescent="0.25">
      <c r="A15" s="13"/>
      <c r="B15" s="13"/>
      <c r="C15" s="13"/>
      <c r="D15" s="13"/>
      <c r="E15" s="13"/>
      <c r="F15" s="13"/>
      <c r="G15" s="2"/>
    </row>
    <row r="16" spans="1:7" ht="15.6" customHeight="1" x14ac:dyDescent="0.25">
      <c r="A16" s="13"/>
      <c r="B16" s="13"/>
      <c r="C16" s="13"/>
      <c r="D16" s="13"/>
      <c r="E16" s="13"/>
      <c r="F16" s="13"/>
      <c r="G16" s="2"/>
    </row>
    <row r="17" spans="1:7" ht="15.6" customHeight="1" x14ac:dyDescent="0.25">
      <c r="A17" s="13"/>
      <c r="B17" s="13"/>
      <c r="C17" s="13"/>
      <c r="D17" s="13"/>
      <c r="E17" s="13"/>
      <c r="F17" s="13"/>
      <c r="G17" s="2"/>
    </row>
    <row r="18" spans="1:7" ht="15.6" customHeight="1" x14ac:dyDescent="0.25">
      <c r="A18" s="13"/>
      <c r="B18" s="13"/>
      <c r="C18" s="13"/>
      <c r="D18" s="13"/>
      <c r="E18" s="13"/>
      <c r="F18" s="13"/>
      <c r="G18" s="2"/>
    </row>
    <row r="19" spans="1:7" ht="15.6" customHeight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ht="24" customHeight="1" x14ac:dyDescent="0.45">
      <c r="A24" s="16" t="s">
        <v>25</v>
      </c>
      <c r="B24" s="16"/>
      <c r="C24" s="16"/>
      <c r="D24" s="16"/>
      <c r="E24" s="16"/>
      <c r="F24" s="16"/>
      <c r="G24" s="3"/>
    </row>
    <row r="25" spans="1:7" ht="13.9" customHeight="1" x14ac:dyDescent="0.25">
      <c r="A25" s="24"/>
      <c r="B25" s="3"/>
      <c r="C25" s="3"/>
      <c r="D25" s="3"/>
      <c r="E25" s="3"/>
      <c r="F25" s="3"/>
      <c r="G25" s="3"/>
    </row>
    <row r="26" spans="1:7" ht="12" customHeight="1" x14ac:dyDescent="0.25">
      <c r="A26" s="1"/>
      <c r="B26" s="2"/>
      <c r="C26" s="2"/>
      <c r="D26" s="2"/>
      <c r="E26" s="2"/>
      <c r="F26" s="2"/>
      <c r="G26" s="2"/>
    </row>
    <row r="27" spans="1:7" ht="60" customHeight="1" x14ac:dyDescent="0.25">
      <c r="A27" s="31" t="s">
        <v>21</v>
      </c>
      <c r="B27" s="31" t="s">
        <v>22</v>
      </c>
      <c r="C27" s="31" t="s">
        <v>23</v>
      </c>
      <c r="D27" s="31" t="s">
        <v>24</v>
      </c>
      <c r="E27" s="31" t="s">
        <v>20</v>
      </c>
      <c r="F27" s="2"/>
      <c r="G27" s="2"/>
    </row>
    <row r="28" spans="1:7" s="20" customFormat="1" ht="31.9" customHeight="1" x14ac:dyDescent="0.25">
      <c r="A28" s="21">
        <v>1983</v>
      </c>
      <c r="B28" s="21">
        <v>3869</v>
      </c>
      <c r="C28" s="21">
        <v>4908</v>
      </c>
      <c r="D28" s="21">
        <v>944</v>
      </c>
      <c r="E28" s="21">
        <f>SUM(C28:D28)</f>
        <v>5852</v>
      </c>
    </row>
    <row r="29" spans="1:7" ht="15.6" customHeight="1" x14ac:dyDescent="0.25">
      <c r="A29" s="1"/>
      <c r="B29" s="2"/>
      <c r="C29" s="2"/>
      <c r="D29" s="2"/>
      <c r="E29" s="2"/>
      <c r="F29" s="2"/>
      <c r="G29" s="2"/>
    </row>
    <row r="30" spans="1:7" ht="15.6" customHeight="1" x14ac:dyDescent="0.25">
      <c r="A30" s="13"/>
      <c r="B30" s="13"/>
      <c r="C30" s="13"/>
      <c r="D30" s="13"/>
      <c r="E30" s="13"/>
      <c r="F30" s="13"/>
      <c r="G30" s="2"/>
    </row>
    <row r="31" spans="1:7" ht="15.6" customHeight="1" x14ac:dyDescent="0.25">
      <c r="A31" s="13"/>
      <c r="B31" s="13"/>
      <c r="C31" s="13"/>
      <c r="D31" s="13"/>
      <c r="E31" s="13"/>
      <c r="F31" s="13"/>
      <c r="G31" s="2"/>
    </row>
    <row r="32" spans="1:7" ht="15.6" customHeight="1" x14ac:dyDescent="0.25">
      <c r="A32" s="13"/>
      <c r="B32" s="13"/>
      <c r="C32" s="13"/>
      <c r="D32" s="13"/>
      <c r="E32" s="13"/>
      <c r="F32" s="13"/>
      <c r="G32" s="2"/>
    </row>
    <row r="33" spans="1:7" ht="15.6" customHeight="1" x14ac:dyDescent="0.25">
      <c r="A33" s="13"/>
      <c r="B33" s="13"/>
      <c r="C33" s="13"/>
      <c r="D33" s="13"/>
      <c r="E33" s="13"/>
      <c r="F33" s="13"/>
      <c r="G33" s="2"/>
    </row>
    <row r="34" spans="1:7" ht="15.6" customHeight="1" x14ac:dyDescent="0.25">
      <c r="A34" s="13"/>
      <c r="B34" s="13"/>
      <c r="C34" s="13"/>
      <c r="D34" s="13"/>
      <c r="E34" s="13"/>
      <c r="F34" s="13"/>
      <c r="G34" s="2"/>
    </row>
    <row r="35" spans="1:7" ht="15.6" customHeight="1" x14ac:dyDescent="0.25">
      <c r="A35" s="13"/>
      <c r="B35" s="13"/>
      <c r="C35" s="13"/>
      <c r="D35" s="13"/>
      <c r="E35" s="13"/>
      <c r="F35" s="13"/>
      <c r="G35" s="2"/>
    </row>
    <row r="36" spans="1:7" ht="15.6" customHeight="1" x14ac:dyDescent="0.25">
      <c r="A36" s="13"/>
      <c r="B36" s="13"/>
      <c r="C36" s="13"/>
      <c r="D36" s="13"/>
      <c r="E36" s="13"/>
      <c r="F36" s="13"/>
      <c r="G36" s="2"/>
    </row>
    <row r="37" spans="1:7" ht="15.6" customHeight="1" x14ac:dyDescent="0.25">
      <c r="A37" s="13"/>
      <c r="B37" s="13"/>
      <c r="C37" s="13"/>
      <c r="D37" s="13"/>
      <c r="E37" s="13"/>
      <c r="F37" s="13"/>
      <c r="G37" s="2"/>
    </row>
    <row r="38" spans="1:7" ht="15.6" customHeight="1" x14ac:dyDescent="0.25">
      <c r="A38" s="13"/>
      <c r="B38" s="13"/>
      <c r="C38" s="13"/>
      <c r="D38" s="13"/>
      <c r="E38" s="13"/>
      <c r="F38" s="13"/>
      <c r="G38" s="2"/>
    </row>
    <row r="39" spans="1:7" ht="15.6" customHeight="1" x14ac:dyDescent="0.25">
      <c r="A39" s="13"/>
      <c r="B39" s="13"/>
      <c r="C39" s="13"/>
      <c r="D39" s="13"/>
      <c r="E39" s="13"/>
      <c r="F39" s="13"/>
      <c r="G39" s="2"/>
    </row>
    <row r="40" spans="1:7" ht="15.6" customHeight="1" x14ac:dyDescent="0.25">
      <c r="A40" s="13"/>
      <c r="B40" s="13"/>
      <c r="C40" s="13"/>
      <c r="D40" s="13"/>
      <c r="E40" s="13"/>
      <c r="F40" s="13"/>
      <c r="G40" s="2"/>
    </row>
    <row r="41" spans="1:7" ht="15.6" customHeight="1" x14ac:dyDescent="0.25">
      <c r="A41" s="13"/>
      <c r="B41" s="13"/>
      <c r="C41" s="13"/>
      <c r="D41" s="13"/>
      <c r="E41" s="13"/>
      <c r="F41" s="13"/>
      <c r="G41" s="2"/>
    </row>
    <row r="42" spans="1:7" ht="15.6" customHeight="1" x14ac:dyDescent="0.25">
      <c r="A42" s="13"/>
      <c r="B42" s="13"/>
      <c r="C42" s="13"/>
      <c r="D42" s="13"/>
      <c r="E42" s="13"/>
      <c r="F42" s="13"/>
      <c r="G42" s="2"/>
    </row>
    <row r="43" spans="1:7" ht="15.6" customHeight="1" x14ac:dyDescent="0.25">
      <c r="A43" s="13"/>
      <c r="B43" s="13"/>
      <c r="C43" s="13"/>
      <c r="D43" s="13"/>
      <c r="E43" s="13"/>
      <c r="F43" s="13"/>
      <c r="G43" s="2"/>
    </row>
    <row r="44" spans="1:7" ht="15.6" customHeight="1" x14ac:dyDescent="0.25">
      <c r="A44" s="13"/>
      <c r="B44" s="13"/>
      <c r="C44" s="13"/>
      <c r="D44" s="13"/>
      <c r="E44" s="13"/>
      <c r="F44" s="13"/>
      <c r="G44" s="2"/>
    </row>
    <row r="45" spans="1:7" ht="24.6" customHeight="1" x14ac:dyDescent="0.45">
      <c r="A45" s="16" t="s">
        <v>7</v>
      </c>
      <c r="B45" s="16"/>
      <c r="C45" s="16"/>
      <c r="D45" s="16"/>
      <c r="E45" s="16"/>
      <c r="F45" s="3"/>
      <c r="G45" s="3"/>
    </row>
    <row r="46" spans="1:7" ht="18.600000000000001" customHeight="1" x14ac:dyDescent="0.45">
      <c r="A46" s="24"/>
      <c r="B46" s="25"/>
      <c r="C46" s="25"/>
      <c r="D46" s="25"/>
      <c r="E46" s="25"/>
      <c r="F46" s="3"/>
      <c r="G46" s="3"/>
    </row>
    <row r="47" spans="1:7" ht="56.45" customHeight="1" x14ac:dyDescent="0.25">
      <c r="A47" s="31" t="s">
        <v>26</v>
      </c>
      <c r="B47" s="31" t="s">
        <v>27</v>
      </c>
      <c r="C47" s="31" t="s">
        <v>28</v>
      </c>
      <c r="D47" s="31" t="s">
        <v>20</v>
      </c>
      <c r="E47" s="3"/>
      <c r="F47" s="3"/>
      <c r="G47" s="3"/>
    </row>
    <row r="48" spans="1:7" s="19" customFormat="1" ht="31.9" customHeight="1" x14ac:dyDescent="0.25">
      <c r="A48" s="21">
        <v>4317</v>
      </c>
      <c r="B48" s="21">
        <f>280+944</f>
        <v>1224</v>
      </c>
      <c r="C48" s="21">
        <f>309+2</f>
        <v>311</v>
      </c>
      <c r="D48" s="21">
        <f>SUM(A48:C48)</f>
        <v>5852</v>
      </c>
      <c r="E48" s="18"/>
      <c r="F48" s="18"/>
      <c r="G48" s="18"/>
    </row>
    <row r="49" spans="1:7" ht="13.9" customHeight="1" x14ac:dyDescent="0.25">
      <c r="A49" s="3"/>
      <c r="B49" s="3"/>
      <c r="C49" s="3"/>
      <c r="D49" s="3"/>
      <c r="E49" s="3"/>
      <c r="F49" s="3"/>
      <c r="G49" s="3"/>
    </row>
    <row r="50" spans="1:7" ht="13.9" customHeight="1" x14ac:dyDescent="0.25">
      <c r="A50" s="3"/>
      <c r="B50" s="3"/>
      <c r="C50" s="3"/>
      <c r="D50" s="3"/>
      <c r="E50" s="3"/>
      <c r="F50" s="3"/>
      <c r="G50" s="3"/>
    </row>
    <row r="51" spans="1:7" ht="13.9" customHeight="1" x14ac:dyDescent="0.25">
      <c r="A51" s="3"/>
      <c r="B51" s="3"/>
      <c r="C51" s="3"/>
      <c r="D51" s="3"/>
      <c r="E51" s="3"/>
      <c r="F51" s="3"/>
      <c r="G51" s="3"/>
    </row>
    <row r="52" spans="1:7" ht="13.9" customHeight="1" x14ac:dyDescent="0.25">
      <c r="A52" s="3"/>
      <c r="B52" s="3"/>
      <c r="C52" s="3"/>
      <c r="D52" s="3"/>
      <c r="E52" s="3"/>
      <c r="F52" s="3"/>
      <c r="G52" s="3"/>
    </row>
    <row r="53" spans="1:7" ht="13.9" customHeight="1" x14ac:dyDescent="0.25">
      <c r="A53" s="3"/>
      <c r="B53" s="3"/>
      <c r="C53" s="3"/>
      <c r="D53" s="3"/>
      <c r="E53" s="3"/>
      <c r="F53" s="3"/>
      <c r="G53" s="3"/>
    </row>
    <row r="54" spans="1:7" ht="13.9" customHeight="1" x14ac:dyDescent="0.25">
      <c r="A54" s="3"/>
      <c r="B54" s="3"/>
      <c r="C54" s="3"/>
      <c r="D54" s="3"/>
      <c r="E54" s="3"/>
      <c r="F54" s="3"/>
      <c r="G54" s="3"/>
    </row>
    <row r="55" spans="1:7" ht="13.9" customHeight="1" x14ac:dyDescent="0.25">
      <c r="A55" s="3"/>
      <c r="B55" s="3"/>
      <c r="C55" s="3"/>
      <c r="D55" s="3"/>
      <c r="E55" s="3"/>
      <c r="F55" s="3"/>
      <c r="G55" s="3"/>
    </row>
    <row r="56" spans="1:7" ht="13.9" customHeight="1" x14ac:dyDescent="0.25">
      <c r="A56" s="3"/>
      <c r="B56" s="3"/>
      <c r="C56" s="3"/>
      <c r="D56" s="3"/>
      <c r="E56" s="3"/>
      <c r="F56" s="3"/>
      <c r="G56" s="3"/>
    </row>
    <row r="57" spans="1:7" ht="13.9" customHeight="1" x14ac:dyDescent="0.25">
      <c r="A57" s="3"/>
      <c r="B57" s="3"/>
      <c r="C57" s="3"/>
      <c r="D57" s="3"/>
      <c r="E57" s="3"/>
      <c r="F57" s="3"/>
      <c r="G57" s="3"/>
    </row>
    <row r="58" spans="1:7" ht="13.9" customHeight="1" x14ac:dyDescent="0.25">
      <c r="A58" s="3"/>
      <c r="B58" s="3"/>
      <c r="C58" s="3"/>
      <c r="D58" s="3"/>
      <c r="E58" s="3"/>
      <c r="F58" s="3"/>
      <c r="G58" s="3"/>
    </row>
    <row r="59" spans="1:7" ht="13.9" customHeight="1" x14ac:dyDescent="0.25">
      <c r="A59" s="3"/>
      <c r="B59" s="3"/>
      <c r="C59" s="3"/>
      <c r="D59" s="3"/>
      <c r="E59" s="3"/>
      <c r="F59" s="3"/>
      <c r="G59" s="3"/>
    </row>
    <row r="60" spans="1:7" ht="13.9" customHeight="1" x14ac:dyDescent="0.25">
      <c r="A60" s="3"/>
      <c r="B60" s="3"/>
      <c r="C60" s="3"/>
      <c r="D60" s="3"/>
      <c r="E60" s="3"/>
      <c r="F60" s="3"/>
      <c r="G60" s="3"/>
    </row>
    <row r="61" spans="1:7" ht="13.9" customHeight="1" x14ac:dyDescent="0.25">
      <c r="A61" s="3"/>
      <c r="B61" s="3"/>
      <c r="C61" s="3"/>
      <c r="D61" s="3"/>
      <c r="E61" s="3"/>
      <c r="F61" s="3"/>
      <c r="G61" s="3"/>
    </row>
    <row r="62" spans="1:7" ht="13.9" customHeight="1" x14ac:dyDescent="0.25">
      <c r="A62" s="3"/>
      <c r="B62" s="3"/>
      <c r="C62" s="3"/>
      <c r="D62" s="3"/>
      <c r="E62" s="3"/>
      <c r="F62" s="3"/>
      <c r="G62" s="3"/>
    </row>
    <row r="63" spans="1:7" ht="28.5" x14ac:dyDescent="0.45">
      <c r="A63" s="16" t="s">
        <v>29</v>
      </c>
      <c r="B63" s="16"/>
      <c r="C63" s="16"/>
      <c r="D63" s="2"/>
      <c r="E63" s="2"/>
      <c r="F63" s="2"/>
      <c r="G63" s="2"/>
    </row>
    <row r="64" spans="1:7" ht="16.899999999999999" customHeight="1" x14ac:dyDescent="0.45">
      <c r="A64" s="24"/>
      <c r="B64" s="25"/>
      <c r="C64" s="25"/>
      <c r="D64" s="25"/>
      <c r="E64" s="25"/>
      <c r="F64" s="2"/>
      <c r="G64" s="2"/>
    </row>
    <row r="65" spans="1:256" ht="13.9" customHeight="1" x14ac:dyDescent="0.25">
      <c r="B65" s="2"/>
      <c r="C65" s="2"/>
      <c r="D65" s="2"/>
      <c r="E65" s="2"/>
      <c r="F65" s="2"/>
      <c r="G65" s="2"/>
    </row>
    <row r="66" spans="1:256" ht="53.45" customHeight="1" x14ac:dyDescent="0.25">
      <c r="A66" s="31" t="s">
        <v>11</v>
      </c>
      <c r="B66" s="31" t="s">
        <v>10</v>
      </c>
      <c r="C66" s="31" t="s">
        <v>12</v>
      </c>
      <c r="D66" s="31" t="s">
        <v>0</v>
      </c>
      <c r="E66" s="31" t="s">
        <v>1</v>
      </c>
      <c r="F66" s="2"/>
      <c r="G66" s="2"/>
    </row>
    <row r="67" spans="1:256" ht="31.9" customHeight="1" x14ac:dyDescent="0.25">
      <c r="A67" s="21">
        <v>88213</v>
      </c>
      <c r="B67" s="21">
        <v>81462</v>
      </c>
      <c r="C67" s="21">
        <v>6751</v>
      </c>
      <c r="D67" s="21">
        <v>1389</v>
      </c>
      <c r="E67" s="21">
        <v>357</v>
      </c>
      <c r="F67" s="2"/>
      <c r="G67" s="2"/>
    </row>
    <row r="68" spans="1:256" x14ac:dyDescent="0.25">
      <c r="G68" s="4"/>
    </row>
    <row r="69" spans="1:256" ht="28.5" x14ac:dyDescent="0.45">
      <c r="A69" s="16" t="s">
        <v>30</v>
      </c>
      <c r="B69" s="16"/>
      <c r="C69" s="16"/>
      <c r="D69" s="2"/>
      <c r="E69" s="2"/>
      <c r="F69" s="2"/>
      <c r="G69" s="2"/>
    </row>
    <row r="70" spans="1:256" ht="19.899999999999999" customHeight="1" x14ac:dyDescent="0.45">
      <c r="A70" s="24"/>
      <c r="B70" s="25"/>
      <c r="C70" s="25"/>
      <c r="D70" s="25"/>
      <c r="E70" s="25"/>
      <c r="F70" s="2"/>
      <c r="G70" s="2"/>
    </row>
    <row r="71" spans="1:256" ht="13.9" customHeight="1" x14ac:dyDescent="0.25">
      <c r="G71" s="4"/>
    </row>
    <row r="72" spans="1:256" ht="55.9" customHeight="1" x14ac:dyDescent="0.25">
      <c r="A72" s="31" t="s">
        <v>3</v>
      </c>
      <c r="B72" s="31" t="s">
        <v>13</v>
      </c>
      <c r="C72" s="31" t="s">
        <v>4</v>
      </c>
    </row>
    <row r="73" spans="1:256" s="21" customFormat="1" ht="31.9" customHeight="1" x14ac:dyDescent="0.25">
      <c r="A73" s="21">
        <v>31</v>
      </c>
      <c r="B73" s="21">
        <v>4731</v>
      </c>
      <c r="C73" s="21">
        <v>212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5" spans="1:256" ht="28.5" x14ac:dyDescent="0.45">
      <c r="A75" s="16" t="s">
        <v>38</v>
      </c>
      <c r="B75" s="16"/>
      <c r="C75" s="16"/>
      <c r="D75" s="16"/>
      <c r="E75" s="16"/>
      <c r="F75" s="16"/>
      <c r="G75" s="16"/>
    </row>
    <row r="76" spans="1:256" ht="19.899999999999999" customHeight="1" x14ac:dyDescent="0.45">
      <c r="A76" s="24"/>
      <c r="B76" s="25"/>
      <c r="C76" s="25"/>
      <c r="D76" s="25"/>
      <c r="E76" s="25"/>
      <c r="F76" s="2"/>
      <c r="G76" s="2"/>
    </row>
    <row r="78" spans="1:256" ht="35.450000000000003" customHeight="1" x14ac:dyDescent="0.25">
      <c r="A78" s="31" t="s">
        <v>8</v>
      </c>
      <c r="B78" s="31" t="s">
        <v>9</v>
      </c>
      <c r="C78" s="14"/>
      <c r="D78" s="14"/>
      <c r="E78" s="14"/>
    </row>
    <row r="79" spans="1:256" ht="28.15" customHeight="1" x14ac:dyDescent="0.25">
      <c r="A79" s="29">
        <v>0.51619999999999999</v>
      </c>
      <c r="B79" s="28">
        <v>0.48380000000000001</v>
      </c>
      <c r="C79" s="14"/>
      <c r="D79" s="14"/>
      <c r="E79" s="14"/>
    </row>
    <row r="91" spans="1:1" x14ac:dyDescent="0.25">
      <c r="A91" s="30" t="s">
        <v>41</v>
      </c>
    </row>
  </sheetData>
  <printOptions horizontalCentered="1"/>
  <pageMargins left="0.31496062992125984" right="0.31496062992125984" top="0.55118110236220474" bottom="0.74803149606299213" header="0.31496062992125984" footer="0.31496062992125984"/>
  <pageSetup paperSize="9" orientation="landscape" r:id="rId1"/>
  <headerFooter>
    <oddFooter>&amp;C&amp;8Página &amp;P de &amp;N</oddFooter>
  </headerFooter>
  <rowBreaks count="2" manualBreakCount="2">
    <brk id="23" max="16383" man="1"/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OEP</vt:lpstr>
      <vt:lpstr>PROCESOS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2018-02-26T10:17:56Z</cp:lastPrinted>
  <dcterms:created xsi:type="dcterms:W3CDTF">2015-10-15T06:15:39Z</dcterms:created>
  <dcterms:modified xsi:type="dcterms:W3CDTF">2018-03-13T09:32:34Z</dcterms:modified>
</cp:coreProperties>
</file>