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60" windowWidth="14055" windowHeight="14070"/>
  </bookViews>
  <sheets>
    <sheet name="Hoja1" sheetId="1" r:id="rId1"/>
    <sheet name="Hoja2" sheetId="2" r:id="rId2"/>
    <sheet name="Hoja3" sheetId="3" r:id="rId3"/>
  </sheets>
  <calcPr calcId="124519" fullPrecision="0"/>
</workbook>
</file>

<file path=xl/calcChain.xml><?xml version="1.0" encoding="utf-8"?>
<calcChain xmlns="http://schemas.openxmlformats.org/spreadsheetml/2006/main">
  <c r="M715" i="1"/>
  <c r="L715"/>
  <c r="M710"/>
  <c r="M713"/>
  <c r="K710"/>
  <c r="L710"/>
  <c r="L713"/>
  <c r="M711"/>
  <c r="M702"/>
  <c r="M708"/>
  <c r="K702"/>
  <c r="L702"/>
  <c r="L708"/>
  <c r="M703"/>
  <c r="M706"/>
  <c r="K703"/>
  <c r="K706"/>
  <c r="L703"/>
  <c r="J705"/>
  <c r="M694"/>
  <c r="M700"/>
  <c r="K694"/>
  <c r="L694"/>
  <c r="L700"/>
  <c r="M695"/>
  <c r="M698"/>
  <c r="K695"/>
  <c r="K698"/>
  <c r="L695"/>
  <c r="J697"/>
  <c r="M645"/>
  <c r="M692"/>
  <c r="K645"/>
  <c r="L645"/>
  <c r="L692"/>
  <c r="M687"/>
  <c r="M690"/>
  <c r="K687"/>
  <c r="K690"/>
  <c r="L687"/>
  <c r="J689"/>
  <c r="M682"/>
  <c r="M685"/>
  <c r="K682"/>
  <c r="K685"/>
  <c r="L682"/>
  <c r="J684"/>
  <c r="M656"/>
  <c r="M680"/>
  <c r="K656"/>
  <c r="K680"/>
  <c r="L656"/>
  <c r="J679"/>
  <c r="J678"/>
  <c r="J677"/>
  <c r="J676"/>
  <c r="J675"/>
  <c r="J674"/>
  <c r="J673"/>
  <c r="J672"/>
  <c r="J671"/>
  <c r="J670"/>
  <c r="J669"/>
  <c r="J668"/>
  <c r="J667"/>
  <c r="J666"/>
  <c r="J665"/>
  <c r="J664"/>
  <c r="J663"/>
  <c r="J662"/>
  <c r="J661"/>
  <c r="J660"/>
  <c r="J659"/>
  <c r="J658"/>
  <c r="M646"/>
  <c r="M654"/>
  <c r="K646"/>
  <c r="K654"/>
  <c r="L646"/>
  <c r="J653"/>
  <c r="J652"/>
  <c r="J651"/>
  <c r="J650"/>
  <c r="J649"/>
  <c r="J648"/>
  <c r="M578"/>
  <c r="M643"/>
  <c r="K578"/>
  <c r="L578"/>
  <c r="L643"/>
  <c r="M638"/>
  <c r="M641"/>
  <c r="K638"/>
  <c r="K641"/>
  <c r="L638"/>
  <c r="J640"/>
  <c r="M632"/>
  <c r="M636"/>
  <c r="K632"/>
  <c r="K636"/>
  <c r="L632"/>
  <c r="J635"/>
  <c r="J634"/>
  <c r="M627"/>
  <c r="M630"/>
  <c r="K627"/>
  <c r="K630"/>
  <c r="L627"/>
  <c r="J629"/>
  <c r="M621"/>
  <c r="M625"/>
  <c r="K621"/>
  <c r="K625"/>
  <c r="L621"/>
  <c r="J624"/>
  <c r="J623"/>
  <c r="M615"/>
  <c r="M619"/>
  <c r="K615"/>
  <c r="K619"/>
  <c r="L615"/>
  <c r="J618"/>
  <c r="J617"/>
  <c r="M608"/>
  <c r="M613"/>
  <c r="K608"/>
  <c r="K613"/>
  <c r="L608"/>
  <c r="J612"/>
  <c r="J611"/>
  <c r="J610"/>
  <c r="M602"/>
  <c r="M606"/>
  <c r="K602"/>
  <c r="K606"/>
  <c r="L602"/>
  <c r="J605"/>
  <c r="J604"/>
  <c r="M596"/>
  <c r="M600"/>
  <c r="K596"/>
  <c r="K600"/>
  <c r="L596"/>
  <c r="J599"/>
  <c r="J598"/>
  <c r="M590"/>
  <c r="M594"/>
  <c r="K590"/>
  <c r="K594"/>
  <c r="L590"/>
  <c r="J593"/>
  <c r="J592"/>
  <c r="M584"/>
  <c r="M588"/>
  <c r="K584"/>
  <c r="K588"/>
  <c r="L584"/>
  <c r="J587"/>
  <c r="J586"/>
  <c r="M579"/>
  <c r="M582"/>
  <c r="K579"/>
  <c r="K582"/>
  <c r="L579"/>
  <c r="J581"/>
  <c r="M396"/>
  <c r="M576"/>
  <c r="K396"/>
  <c r="L396"/>
  <c r="L576"/>
  <c r="M571"/>
  <c r="M574"/>
  <c r="K571"/>
  <c r="K574"/>
  <c r="L571"/>
  <c r="J573"/>
  <c r="M566"/>
  <c r="M569"/>
  <c r="K566"/>
  <c r="K569"/>
  <c r="L566"/>
  <c r="J568"/>
  <c r="M561"/>
  <c r="M564"/>
  <c r="K561"/>
  <c r="K564"/>
  <c r="L561"/>
  <c r="J563"/>
  <c r="M553"/>
  <c r="M559"/>
  <c r="K553"/>
  <c r="K559"/>
  <c r="L553"/>
  <c r="J558"/>
  <c r="J557"/>
  <c r="J556"/>
  <c r="J555"/>
  <c r="M548"/>
  <c r="M551"/>
  <c r="K548"/>
  <c r="K551"/>
  <c r="L548"/>
  <c r="J550"/>
  <c r="M505"/>
  <c r="M546"/>
  <c r="K505"/>
  <c r="K546"/>
  <c r="L505"/>
  <c r="J545"/>
  <c r="J544"/>
  <c r="J543"/>
  <c r="J542"/>
  <c r="J541"/>
  <c r="J540"/>
  <c r="J539"/>
  <c r="J538"/>
  <c r="J537"/>
  <c r="J536"/>
  <c r="J535"/>
  <c r="J534"/>
  <c r="J533"/>
  <c r="J532"/>
  <c r="J531"/>
  <c r="J530"/>
  <c r="J529"/>
  <c r="J528"/>
  <c r="J527"/>
  <c r="J526"/>
  <c r="J525"/>
  <c r="J524"/>
  <c r="J523"/>
  <c r="J522"/>
  <c r="J521"/>
  <c r="J520"/>
  <c r="J519"/>
  <c r="J518"/>
  <c r="J517"/>
  <c r="J516"/>
  <c r="J515"/>
  <c r="J514"/>
  <c r="J513"/>
  <c r="J512"/>
  <c r="J511"/>
  <c r="J510"/>
  <c r="J509"/>
  <c r="J508"/>
  <c r="J507"/>
  <c r="M462"/>
  <c r="M503"/>
  <c r="K462"/>
  <c r="K503"/>
  <c r="L462"/>
  <c r="J502"/>
  <c r="J501"/>
  <c r="J500"/>
  <c r="J499"/>
  <c r="J498"/>
  <c r="J497"/>
  <c r="J496"/>
  <c r="J495"/>
  <c r="J494"/>
  <c r="J493"/>
  <c r="J492"/>
  <c r="J491"/>
  <c r="J490"/>
  <c r="J489"/>
  <c r="J488"/>
  <c r="J487"/>
  <c r="J486"/>
  <c r="J485"/>
  <c r="J484"/>
  <c r="J483"/>
  <c r="J482"/>
  <c r="J481"/>
  <c r="J480"/>
  <c r="J479"/>
  <c r="J478"/>
  <c r="J477"/>
  <c r="J476"/>
  <c r="J475"/>
  <c r="J474"/>
  <c r="J473"/>
  <c r="J472"/>
  <c r="J471"/>
  <c r="J470"/>
  <c r="J469"/>
  <c r="J468"/>
  <c r="J467"/>
  <c r="J466"/>
  <c r="J465"/>
  <c r="J464"/>
  <c r="M453"/>
  <c r="M460"/>
  <c r="K453"/>
  <c r="K460"/>
  <c r="L453"/>
  <c r="J459"/>
  <c r="J458"/>
  <c r="J457"/>
  <c r="J456"/>
  <c r="J455"/>
  <c r="M405"/>
  <c r="M451"/>
  <c r="K405"/>
  <c r="K451"/>
  <c r="L405"/>
  <c r="J450"/>
  <c r="J449"/>
  <c r="J448"/>
  <c r="J447"/>
  <c r="J446"/>
  <c r="J445"/>
  <c r="J444"/>
  <c r="J443"/>
  <c r="J442"/>
  <c r="J441"/>
  <c r="J440"/>
  <c r="J439"/>
  <c r="J438"/>
  <c r="J437"/>
  <c r="J436"/>
  <c r="J435"/>
  <c r="J434"/>
  <c r="J433"/>
  <c r="J432"/>
  <c r="J431"/>
  <c r="J430"/>
  <c r="J429"/>
  <c r="J428"/>
  <c r="J427"/>
  <c r="J426"/>
  <c r="J425"/>
  <c r="J424"/>
  <c r="J423"/>
  <c r="J422"/>
  <c r="J421"/>
  <c r="J420"/>
  <c r="J419"/>
  <c r="J418"/>
  <c r="J417"/>
  <c r="J416"/>
  <c r="J415"/>
  <c r="J414"/>
  <c r="J413"/>
  <c r="J412"/>
  <c r="J411"/>
  <c r="J410"/>
  <c r="J409"/>
  <c r="J408"/>
  <c r="J407"/>
  <c r="M397"/>
  <c r="M403"/>
  <c r="K397"/>
  <c r="K403"/>
  <c r="L397"/>
  <c r="J402"/>
  <c r="J401"/>
  <c r="J400"/>
  <c r="J399"/>
  <c r="M346"/>
  <c r="M394"/>
  <c r="K346"/>
  <c r="L346"/>
  <c r="L394"/>
  <c r="M389"/>
  <c r="M392"/>
  <c r="K389"/>
  <c r="K392"/>
  <c r="L389"/>
  <c r="J391"/>
  <c r="M382"/>
  <c r="M387"/>
  <c r="K382"/>
  <c r="K387"/>
  <c r="L382"/>
  <c r="J386"/>
  <c r="J385"/>
  <c r="J384"/>
  <c r="M375"/>
  <c r="M380"/>
  <c r="K375"/>
  <c r="K380"/>
  <c r="L375"/>
  <c r="J379"/>
  <c r="J378"/>
  <c r="J377"/>
  <c r="M369"/>
  <c r="M373"/>
  <c r="K369"/>
  <c r="K373"/>
  <c r="L369"/>
  <c r="J372"/>
  <c r="J371"/>
  <c r="M364"/>
  <c r="M367"/>
  <c r="K364"/>
  <c r="K367"/>
  <c r="L364"/>
  <c r="J366"/>
  <c r="M359"/>
  <c r="M362"/>
  <c r="K359"/>
  <c r="K362"/>
  <c r="L359"/>
  <c r="J361"/>
  <c r="M352"/>
  <c r="M357"/>
  <c r="K352"/>
  <c r="K357"/>
  <c r="L352"/>
  <c r="J356"/>
  <c r="J355"/>
  <c r="J354"/>
  <c r="M347"/>
  <c r="M350"/>
  <c r="K347"/>
  <c r="K350"/>
  <c r="L347"/>
  <c r="J349"/>
  <c r="M308"/>
  <c r="M344"/>
  <c r="K308"/>
  <c r="L308"/>
  <c r="L344"/>
  <c r="M339"/>
  <c r="M342"/>
  <c r="K339"/>
  <c r="K342"/>
  <c r="L339"/>
  <c r="J341"/>
  <c r="M334"/>
  <c r="M337"/>
  <c r="K334"/>
  <c r="K337"/>
  <c r="L334"/>
  <c r="J336"/>
  <c r="M329"/>
  <c r="M332"/>
  <c r="K329"/>
  <c r="K332"/>
  <c r="L329"/>
  <c r="J331"/>
  <c r="M324"/>
  <c r="M327"/>
  <c r="K324"/>
  <c r="K327"/>
  <c r="L324"/>
  <c r="J326"/>
  <c r="M319"/>
  <c r="M322"/>
  <c r="K319"/>
  <c r="K322"/>
  <c r="L319"/>
  <c r="J321"/>
  <c r="M314"/>
  <c r="M317"/>
  <c r="K314"/>
  <c r="K317"/>
  <c r="L314"/>
  <c r="J316"/>
  <c r="M309"/>
  <c r="M312"/>
  <c r="K309"/>
  <c r="K312"/>
  <c r="L309"/>
  <c r="J311"/>
  <c r="M256"/>
  <c r="M306"/>
  <c r="K256"/>
  <c r="L256"/>
  <c r="L306"/>
  <c r="M301"/>
  <c r="M304"/>
  <c r="K301"/>
  <c r="K304"/>
  <c r="L301"/>
  <c r="J303"/>
  <c r="M283"/>
  <c r="M299"/>
  <c r="K283"/>
  <c r="K299"/>
  <c r="L283"/>
  <c r="J298"/>
  <c r="J297"/>
  <c r="J296"/>
  <c r="J295"/>
  <c r="J294"/>
  <c r="J293"/>
  <c r="J292"/>
  <c r="J291"/>
  <c r="J290"/>
  <c r="J289"/>
  <c r="J288"/>
  <c r="J287"/>
  <c r="J286"/>
  <c r="J285"/>
  <c r="M275"/>
  <c r="M281"/>
  <c r="K275"/>
  <c r="K281"/>
  <c r="L275"/>
  <c r="J280"/>
  <c r="J279"/>
  <c r="J278"/>
  <c r="J277"/>
  <c r="M270"/>
  <c r="M273"/>
  <c r="K270"/>
  <c r="K273"/>
  <c r="L270"/>
  <c r="J272"/>
  <c r="M263"/>
  <c r="M268"/>
  <c r="K263"/>
  <c r="K268"/>
  <c r="L263"/>
  <c r="J267"/>
  <c r="J266"/>
  <c r="J265"/>
  <c r="M257"/>
  <c r="M261"/>
  <c r="K257"/>
  <c r="K261"/>
  <c r="L257"/>
  <c r="J260"/>
  <c r="J259"/>
  <c r="M227"/>
  <c r="M254"/>
  <c r="K227"/>
  <c r="L227"/>
  <c r="L254"/>
  <c r="M249"/>
  <c r="M252"/>
  <c r="K249"/>
  <c r="K252"/>
  <c r="L249"/>
  <c r="J251"/>
  <c r="M244"/>
  <c r="M247"/>
  <c r="K244"/>
  <c r="K247"/>
  <c r="L244"/>
  <c r="J246"/>
  <c r="M228"/>
  <c r="M242"/>
  <c r="K228"/>
  <c r="K242"/>
  <c r="L228"/>
  <c r="J241"/>
  <c r="J240"/>
  <c r="J239"/>
  <c r="J238"/>
  <c r="J237"/>
  <c r="J236"/>
  <c r="J235"/>
  <c r="J234"/>
  <c r="J233"/>
  <c r="J232"/>
  <c r="J231"/>
  <c r="J230"/>
  <c r="M200"/>
  <c r="M225"/>
  <c r="K200"/>
  <c r="L200"/>
  <c r="L225"/>
  <c r="M220"/>
  <c r="M223"/>
  <c r="K220"/>
  <c r="K223"/>
  <c r="L220"/>
  <c r="J222"/>
  <c r="M215"/>
  <c r="M218"/>
  <c r="K215"/>
  <c r="K218"/>
  <c r="L215"/>
  <c r="J217"/>
  <c r="M210"/>
  <c r="M213"/>
  <c r="K210"/>
  <c r="K213"/>
  <c r="L210"/>
  <c r="J212"/>
  <c r="M201"/>
  <c r="M208"/>
  <c r="K201"/>
  <c r="K208"/>
  <c r="L201"/>
  <c r="J207"/>
  <c r="J206"/>
  <c r="J205"/>
  <c r="J204"/>
  <c r="J203"/>
  <c r="M89"/>
  <c r="M198"/>
  <c r="K89"/>
  <c r="L89"/>
  <c r="L198"/>
  <c r="M193"/>
  <c r="M196"/>
  <c r="K193"/>
  <c r="K196"/>
  <c r="L193"/>
  <c r="J195"/>
  <c r="M177"/>
  <c r="M191"/>
  <c r="K177"/>
  <c r="K191"/>
  <c r="L177"/>
  <c r="J190"/>
  <c r="J189"/>
  <c r="J188"/>
  <c r="J187"/>
  <c r="J186"/>
  <c r="J185"/>
  <c r="J184"/>
  <c r="J183"/>
  <c r="J182"/>
  <c r="J181"/>
  <c r="J180"/>
  <c r="J179"/>
  <c r="M172"/>
  <c r="M175"/>
  <c r="K172"/>
  <c r="K175"/>
  <c r="L172"/>
  <c r="J174"/>
  <c r="M157"/>
  <c r="M170"/>
  <c r="K157"/>
  <c r="K170"/>
  <c r="L157"/>
  <c r="J169"/>
  <c r="J168"/>
  <c r="J167"/>
  <c r="J166"/>
  <c r="J165"/>
  <c r="J164"/>
  <c r="J163"/>
  <c r="J162"/>
  <c r="J161"/>
  <c r="J160"/>
  <c r="J159"/>
  <c r="M144"/>
  <c r="M155"/>
  <c r="K144"/>
  <c r="K155"/>
  <c r="L144"/>
  <c r="J154"/>
  <c r="J153"/>
  <c r="J152"/>
  <c r="J151"/>
  <c r="J150"/>
  <c r="J149"/>
  <c r="J148"/>
  <c r="J147"/>
  <c r="J146"/>
  <c r="M139"/>
  <c r="M142"/>
  <c r="K139"/>
  <c r="K142"/>
  <c r="L139"/>
  <c r="J141"/>
  <c r="M132"/>
  <c r="M137"/>
  <c r="K132"/>
  <c r="K137"/>
  <c r="L132"/>
  <c r="J136"/>
  <c r="J135"/>
  <c r="J134"/>
  <c r="M126"/>
  <c r="M130"/>
  <c r="K126"/>
  <c r="K130"/>
  <c r="L126"/>
  <c r="J129"/>
  <c r="J128"/>
  <c r="M118"/>
  <c r="M124"/>
  <c r="K118"/>
  <c r="K124"/>
  <c r="L118"/>
  <c r="J123"/>
  <c r="J122"/>
  <c r="J121"/>
  <c r="J120"/>
  <c r="M113"/>
  <c r="M116"/>
  <c r="K113"/>
  <c r="K116"/>
  <c r="L113"/>
  <c r="J115"/>
  <c r="M105"/>
  <c r="M111"/>
  <c r="K105"/>
  <c r="K111"/>
  <c r="L105"/>
  <c r="J110"/>
  <c r="J109"/>
  <c r="J108"/>
  <c r="J107"/>
  <c r="M100"/>
  <c r="M103"/>
  <c r="K100"/>
  <c r="K103"/>
  <c r="L100"/>
  <c r="J102"/>
  <c r="M95"/>
  <c r="M98"/>
  <c r="K95"/>
  <c r="K98"/>
  <c r="L95"/>
  <c r="J97"/>
  <c r="M90"/>
  <c r="M93"/>
  <c r="K90"/>
  <c r="K93"/>
  <c r="L90"/>
  <c r="J92"/>
  <c r="M4"/>
  <c r="M87"/>
  <c r="K4"/>
  <c r="L4"/>
  <c r="L87"/>
  <c r="M82"/>
  <c r="M85"/>
  <c r="K82"/>
  <c r="K85"/>
  <c r="L82"/>
  <c r="J84"/>
  <c r="M77"/>
  <c r="M80"/>
  <c r="K77"/>
  <c r="K80"/>
  <c r="L77"/>
  <c r="J79"/>
  <c r="M69"/>
  <c r="M75"/>
  <c r="K69"/>
  <c r="K75"/>
  <c r="L69"/>
  <c r="J74"/>
  <c r="J73"/>
  <c r="J72"/>
  <c r="J71"/>
  <c r="M64"/>
  <c r="M67"/>
  <c r="K64"/>
  <c r="K67"/>
  <c r="L64"/>
  <c r="J66"/>
  <c r="M59"/>
  <c r="M62"/>
  <c r="K59"/>
  <c r="K62"/>
  <c r="L59"/>
  <c r="J61"/>
  <c r="M54"/>
  <c r="M57"/>
  <c r="K54"/>
  <c r="K57"/>
  <c r="L54"/>
  <c r="J56"/>
  <c r="M46"/>
  <c r="M52"/>
  <c r="K46"/>
  <c r="K52"/>
  <c r="L46"/>
  <c r="J50"/>
  <c r="J49"/>
  <c r="J48"/>
  <c r="M37"/>
  <c r="M44"/>
  <c r="K37"/>
  <c r="K44"/>
  <c r="L37"/>
  <c r="J43"/>
  <c r="J42"/>
  <c r="J41"/>
  <c r="J40"/>
  <c r="J39"/>
  <c r="M28"/>
  <c r="M35"/>
  <c r="K28"/>
  <c r="K35"/>
  <c r="L28"/>
  <c r="J34"/>
  <c r="J33"/>
  <c r="J32"/>
  <c r="J31"/>
  <c r="J30"/>
  <c r="M23"/>
  <c r="M26"/>
  <c r="K23"/>
  <c r="K26"/>
  <c r="L23"/>
  <c r="J25"/>
  <c r="M18"/>
  <c r="M21"/>
  <c r="K18"/>
  <c r="K21"/>
  <c r="L18"/>
  <c r="J20"/>
  <c r="M11"/>
  <c r="M16"/>
  <c r="K11"/>
  <c r="K16"/>
  <c r="L11"/>
  <c r="J15"/>
  <c r="J14"/>
  <c r="J13"/>
  <c r="M5"/>
  <c r="M9"/>
  <c r="K5"/>
  <c r="K9"/>
  <c r="L5"/>
  <c r="J8"/>
  <c r="J7"/>
</calcChain>
</file>

<file path=xl/comments1.xml><?xml version="1.0" encoding="utf-8"?>
<comments xmlns="http://schemas.openxmlformats.org/spreadsheetml/2006/main">
  <authors>
    <author>Cristina AT</author>
  </authors>
  <commentList>
    <comment ref="A3" authorId="0">
      <text>
        <r>
          <rPr>
            <b/>
            <sz val="9"/>
            <color indexed="81"/>
            <rFont val="Tahoma"/>
            <charset val="1"/>
          </rPr>
          <t>Código del concepto. Ver colores en "Entorno de trabajo: Apariencia"</t>
        </r>
      </text>
    </comment>
    <comment ref="B3" authorId="0">
      <text>
        <r>
          <rPr>
            <b/>
            <sz val="9"/>
            <color indexed="81"/>
            <rFont val="Tahoma"/>
            <charset val="1"/>
          </rPr>
          <t>Naturaleza del concepto (ver menú contextual)</t>
        </r>
      </text>
    </comment>
    <comment ref="C3" authorId="0">
      <text>
        <r>
          <rPr>
            <b/>
            <sz val="9"/>
            <color indexed="81"/>
            <rFont val="Tahoma"/>
            <charset val="1"/>
          </rPr>
          <t>Unidad principal de medida del concepto</t>
        </r>
      </text>
    </comment>
    <comment ref="D3" authorId="0">
      <text>
        <r>
          <rPr>
            <b/>
            <sz val="9"/>
            <color indexed="81"/>
            <rFont val="Tahoma"/>
            <charset val="1"/>
          </rPr>
          <t>Descripción corta. Ver colores en "Entorno de trabajo: Apariencia"</t>
        </r>
      </text>
    </comment>
    <comment ref="E3" authorId="0">
      <text>
        <r>
          <rPr>
            <b/>
            <sz val="9"/>
            <color indexed="81"/>
            <rFont val="Tahoma"/>
            <charset val="1"/>
          </rPr>
          <t>Descripción corta de la línea de medición</t>
        </r>
      </text>
    </comment>
    <comment ref="F3" authorId="0">
      <text>
        <r>
          <rPr>
            <b/>
            <sz val="9"/>
            <color indexed="81"/>
            <rFont val="Tahoma"/>
            <charset val="1"/>
          </rPr>
          <t>Columna A: Número de unidades iguales de la línea de medición</t>
        </r>
      </text>
    </comment>
    <comment ref="G3" authorId="0">
      <text>
        <r>
          <rPr>
            <b/>
            <sz val="9"/>
            <color indexed="81"/>
            <rFont val="Tahoma"/>
            <charset val="1"/>
          </rPr>
          <t>Columna B: Longitud de la línea de medición</t>
        </r>
      </text>
    </comment>
    <comment ref="H3" authorId="0">
      <text>
        <r>
          <rPr>
            <b/>
            <sz val="9"/>
            <color indexed="81"/>
            <rFont val="Tahoma"/>
            <charset val="1"/>
          </rPr>
          <t>Columna C: Anchura de la línea de medición</t>
        </r>
      </text>
    </comment>
    <comment ref="I3" authorId="0">
      <text>
        <r>
          <rPr>
            <b/>
            <sz val="9"/>
            <color indexed="81"/>
            <rFont val="Tahoma"/>
            <charset val="1"/>
          </rPr>
          <t>Columna D: Altura de la línea de medición</t>
        </r>
      </text>
    </comment>
    <comment ref="J3" authorId="0">
      <text>
        <r>
          <rPr>
            <b/>
            <sz val="9"/>
            <color indexed="81"/>
            <rFont val="Tahoma"/>
            <charset val="1"/>
          </rPr>
          <t>Cantidad Verde: Referencia a otra partida</t>
        </r>
      </text>
    </comment>
    <comment ref="K3" authorId="0">
      <text>
        <r>
          <rPr>
            <b/>
            <sz val="9"/>
            <color indexed="81"/>
            <rFont val="Tahoma"/>
            <charset val="1"/>
          </rPr>
          <t>Rendimiento o cantidad presupuestada</t>
        </r>
      </text>
    </comment>
    <comment ref="L3" authorId="0">
      <text>
        <r>
          <rPr>
            <b/>
            <sz val="9"/>
            <color indexed="81"/>
            <rFont val="Tahoma"/>
            <charset val="1"/>
          </rPr>
          <t>Precio unitario en el presupuesto</t>
        </r>
      </text>
    </comment>
    <comment ref="M3" authorId="0">
      <text>
        <r>
          <rPr>
            <b/>
            <sz val="9"/>
            <color indexed="81"/>
            <rFont val="Tahoma"/>
            <charset val="1"/>
          </rPr>
          <t>Importe del presupuesto</t>
        </r>
      </text>
    </comment>
  </commentList>
</comments>
</file>

<file path=xl/sharedStrings.xml><?xml version="1.0" encoding="utf-8"?>
<sst xmlns="http://schemas.openxmlformats.org/spreadsheetml/2006/main" count="921" uniqueCount="516">
  <si>
    <t/>
  </si>
  <si>
    <t>Presupuesto</t>
  </si>
  <si>
    <t>Código</t>
  </si>
  <si>
    <t>Resumen</t>
  </si>
  <si>
    <t>ImpPres</t>
  </si>
  <si>
    <t>NatC</t>
  </si>
  <si>
    <t>Ud</t>
  </si>
  <si>
    <t>CanPres</t>
  </si>
  <si>
    <t>Pres</t>
  </si>
  <si>
    <t>Comentario</t>
  </si>
  <si>
    <t>N</t>
  </si>
  <si>
    <t>Longitud</t>
  </si>
  <si>
    <t>Anchura</t>
  </si>
  <si>
    <t>Altura</t>
  </si>
  <si>
    <t>Cantidad</t>
  </si>
  <si>
    <t>01</t>
  </si>
  <si>
    <t>ACTUACIONES PREVIAS</t>
  </si>
  <si>
    <t>Capítulo</t>
  </si>
  <si>
    <t>D02AA501</t>
  </si>
  <si>
    <t>DESB. Y LIMP. TERRENO A MÁQUINA</t>
  </si>
  <si>
    <t>Partida</t>
  </si>
  <si>
    <t>m2</t>
  </si>
  <si>
    <t>Desbroce y limpieza de terreno por medios mecánicos, acopio a pie de carga, y con p.p. de costes indirectos.</t>
  </si>
  <si>
    <t>ACCESO</t>
  </si>
  <si>
    <t>ZONA DE MURO</t>
  </si>
  <si>
    <t>Total D02AA501</t>
  </si>
  <si>
    <t>D02AA700</t>
  </si>
  <si>
    <t>LIMPIEZA, TALA ARBUSTOS Y RAÍCES</t>
  </si>
  <si>
    <t>M2</t>
  </si>
  <si>
    <t>Desbroce y limpieza de terreno, por medios mecánicos, con corte y retirada de arbustos, i/arrancado de raíces, y con p.p. de costes indirectos.</t>
  </si>
  <si>
    <t>ZONA EDIFICIO DE CONTROL</t>
  </si>
  <si>
    <t>Micropilotaje (arbustos)</t>
  </si>
  <si>
    <t>Total D02AA700</t>
  </si>
  <si>
    <t>D02AE250</t>
  </si>
  <si>
    <t>ENTIB. CUAJ. ZAPAT.&lt;6 m. TABLESTAC.</t>
  </si>
  <si>
    <t>Entibación cuajada, en zapatas de hasta 6 m. de profundidad, mediante tablestacado de chapa de acero, correas y codales metálicos, i/p.p. de costes indirectos.</t>
  </si>
  <si>
    <t>ZAPATA 40</t>
  </si>
  <si>
    <t>Total D02AE250</t>
  </si>
  <si>
    <t>U010200020</t>
  </si>
  <si>
    <t>EXCAVACIÓN A CIELO ABIERTO</t>
  </si>
  <si>
    <t>M3</t>
  </si>
  <si>
    <t xml:space="preserve"> Excavación a cielo abierto, por medios mecánicos, en terreno medio (suelo con golpeo en el ensayo SPT entre 10 y 30 golpes / 30 cm), medido sobre perfil.</t>
  </si>
  <si>
    <t>Total U010200020</t>
  </si>
  <si>
    <t>U01020250</t>
  </si>
  <si>
    <t>EXCAVACIÓN EN POZO MEDIOS MECÁNICOS</t>
  </si>
  <si>
    <t>Excavación en pozo, por medios mecánicos, en terreno blando (suelo con golpeo en el ensayo SPT menor o igual que 10 golpes / 30 cm), medido sobre perfil.</t>
  </si>
  <si>
    <t>Recalce zapatas</t>
  </si>
  <si>
    <t>Z31</t>
  </si>
  <si>
    <t>Z39</t>
  </si>
  <si>
    <t>Z38</t>
  </si>
  <si>
    <t>Z37</t>
  </si>
  <si>
    <t>Total U01020250</t>
  </si>
  <si>
    <t>E02SA010</t>
  </si>
  <si>
    <t>RELL/APIS.CIELO AB.MEC.C/APORTE</t>
  </si>
  <si>
    <t>m3</t>
  </si>
  <si>
    <t>Relleno extendido y apisonado con tierras de préstamo a cielo abierto, por medios mecánicos, en tongadas de 30 cm. de espesor, hasta conseguir un grado de compactación del 95% del proctor normal, con aporte de tierras, incluso regado de las mismas y refino de taludes, y con p.p. de medios auxiliares.</t>
  </si>
  <si>
    <t>Total E02SA010</t>
  </si>
  <si>
    <t>D02VK401X</t>
  </si>
  <si>
    <t>TRANS. TIERRAS / CARG. MEC.</t>
  </si>
  <si>
    <t>Transporte de tierras procedentes de la excavación de cualquier tipo de terreno al vertedero autorizado por transportista autorizado (por la Consejería de Medio Ambiente de la comunidad autónoma de Madrid), situado a una distancia no limitada, considerando el tiempo de espera para la carga a máquina en obra, ida, descarga y vuelta., considerando ida y vuelta, con camión basculante cargado a máquina, canon de vertedero, incluyendo el correspondiente coeficiente esponjamiento y p.p. de medios auxiliares.  (Real Decreto 1481/2001, de 27 de diciembre).</t>
  </si>
  <si>
    <t>ZAPATAS EDIF.CONTROL</t>
  </si>
  <si>
    <t>20% esponjamiento</t>
  </si>
  <si>
    <t>B*0.2</t>
  </si>
  <si>
    <t>Total D02VK401X</t>
  </si>
  <si>
    <t>ADR025</t>
  </si>
  <si>
    <t>RELLENO EN TRASDÓS MURO GAVIONES</t>
  </si>
  <si>
    <t>m³</t>
  </si>
  <si>
    <t>Formación de relleno con tierra de préstamo con medios mecánicos, en trasdós de elementos de cimentación; y compactación en tongadas sucesivas de 30 cm de espesor máximo con rodillo vibrante de guiado manual, hasta alcanzar una densidad seca no inferior al 95% de la máxima obtenida en el ensayo Proctor Modificado, realizado según UNE 103501. Incluso carga, transporte y descarga a pie de tajo de los áridos a utilizar en los trabajos de relleno y humectación de los mismos.
Incluye: Transporte y descarga del material de relleno a pie de tajo. Extendido del material de relleno en tongadas de espesor uniforme. Humectación o desecación de cada tongada. Compactación.
Criterio de medición de proyecto: Volumen medido sobre las secciones teóricas de la excavación, según documentación gráfica de Proyecto.
Criterio de medición de obra: Se medirá, en perfil compactado, el volumen realmente ejecutado según especificaciones de Proyecto, sin incluir los incrementos por excesos de excavación no autorizados.</t>
  </si>
  <si>
    <t>Total ADR025</t>
  </si>
  <si>
    <t>PAACESO</t>
  </si>
  <si>
    <t>ACCESO PROVISIONAL CAUCE ARROYO EJEC. OBRAS</t>
  </si>
  <si>
    <t>PA</t>
  </si>
  <si>
    <t>Partida alzada a justificar para la ejecución de rampa de acceso a la zona de trabajo de manera provisional (parte inferior cauce de arroyo) o bajada por camino existente, para la maquinaria y equipos de trabajo en las obras de sustitución del muro escollera por el muro de contención por gaviones, i/ trabajos de restauración del entorno afectado, camino y cauce del arroyo.</t>
  </si>
  <si>
    <t>Total PAACESO</t>
  </si>
  <si>
    <t>DSTEC</t>
  </si>
  <si>
    <t>DESMONTAJE EQUIPAMIENTO HIDRAULICO</t>
  </si>
  <si>
    <t>Desmontaje y posterior montaje de tubos acero inoxidable existentes junto al pilar nº9, (en la Sala de Deshidratación, junto a la puerta que da acceso a la Sala de Soplantes), siempre realizando una consulta previa y en coordinación con el personal responsable del Área a la cual pertenece esta EDAR, de manera que quede garantizado el correcto funcionamiento de la misma durante la ejecución de esta intervención i/ válvulas de corte, elementos de sujeción, juntas y pequeños elementos, mano de obra necesaria, y p.p. de medios auxiliares con carga, transporte y acopio adecuado de los elementos para su posterior reinstalación una vez terminado las tareas de recalce de la cimentación. Totalmente probado y funcionando.</t>
  </si>
  <si>
    <t>Sala deshidratación</t>
  </si>
  <si>
    <t>Total DSTEC</t>
  </si>
  <si>
    <t>A04TA1302</t>
  </si>
  <si>
    <t>ALQ./INSTAL. 2 MESES. AND. MET.TUB. h&lt;8m</t>
  </si>
  <si>
    <t>Alquiler durante 2 meses, montaje y desmontaje de andamio metálico tubular de acero de 3,25 mm. de espesor de pared, galvanizado en caliente, con doble barandilla quitamiedo de seguridad, rodapié perimetral, plataformas de acero y escalera de acceso tipo barco, para alturas menores de 8 m., incluso p.p. de arriostramientos a fachadas y colocación de mallas protectoras, y p.p. de medios auxiliares y trabajos previos de limpieza para apoyos. Según normativa CE y R.D. 2177/2004 y R.D. 1627/1997.
Incluye: Replanteo de los apoyos. Limpieza y preparación de la superficie de apoyo y protección de los espacios afectados. Montaje y colocación de los componentes. Colocación de la plataforma de trabajo. Colocación de los elementos de protección, acceso y señalización. Prueba de carga. Desmontaje y retirada del andamio.</t>
  </si>
  <si>
    <t>Edificio de Control</t>
  </si>
  <si>
    <t>Fachadas</t>
  </si>
  <si>
    <t>Total A04TA1302</t>
  </si>
  <si>
    <t>LETOP</t>
  </si>
  <si>
    <t>LEVANTAMIENTO TOPOGRAFICO</t>
  </si>
  <si>
    <t>Realización de levantamiento topográfico planimétrico y altimétrico, efectuadas las tareas de desbroce, para obtener y definir los puntos necesarios para realizar el replanteo del nuevo muro de gaviones.</t>
  </si>
  <si>
    <t>Total LETOP</t>
  </si>
  <si>
    <t>PID</t>
  </si>
  <si>
    <t>IMPREVISTOS ACTUACIONES PREVIAS</t>
  </si>
  <si>
    <t>Partida alzada a justificar para imprevistos en el capítulo de actuaciones previas.</t>
  </si>
  <si>
    <t>Total PID</t>
  </si>
  <si>
    <t>Total 01</t>
  </si>
  <si>
    <t>02</t>
  </si>
  <si>
    <t>DEMOLICIONES Y DESMONTAJE</t>
  </si>
  <si>
    <t>D01UM01NA</t>
  </si>
  <si>
    <t>DESMONTAJE Y RETIRADA MOBILIARIO/MAQUINARIA</t>
  </si>
  <si>
    <t>Desmontaje y retirada de mobiliario, maquinaria  y demás enseres existentes en coordinación con el personal de la EDAR, por medios manuales, incluso traslado, carga,  transporte a vertedero o almacén del Canal de Isabel II Gestión, indicado por la D.F.y con p.p. de costes indirectos.</t>
  </si>
  <si>
    <t>Total D01UM01NA</t>
  </si>
  <si>
    <t>DESTESC</t>
  </si>
  <si>
    <t>DESMONTAJE TALUD ESCOLLERA</t>
  </si>
  <si>
    <t>Desmonte de talud de escollera,  incluso p/p medios auxiliares, maquinaria, limpieza, acopio, retirada y carga mecánica transporte a vertedero o lugar de empleo en obra.</t>
  </si>
  <si>
    <t>MURO ESCOLLERA EXISTENTE</t>
  </si>
  <si>
    <t>Total DESTESC</t>
  </si>
  <si>
    <t>E01DKW020</t>
  </si>
  <si>
    <t>LEVANTADO VALLADOS LIGEROS MANO</t>
  </si>
  <si>
    <t>ml</t>
  </si>
  <si>
    <t>Levantado de vallados ligeros de cualquier tipo, por medios manuales, incluso limpieza y retirada de escombros a pie de carga, y con p.p. de medios auxiliares.</t>
  </si>
  <si>
    <t>Total E01DKW020</t>
  </si>
  <si>
    <t>D01KD020X</t>
  </si>
  <si>
    <t>LEVANTADO DE SOLADO</t>
  </si>
  <si>
    <t>Levantado de solado de cualquier tipo, por medios manuales o con martillo eléctrico, i/ recuperación de piezas para su posterior utilización, limpieza y retirada de escombros a pie de carga sobre contenedor o camión., y p.p. de costes indirectos, según NTE/ADD-10.</t>
  </si>
  <si>
    <t>Acera perimetral</t>
  </si>
  <si>
    <t>Total D01KD020X</t>
  </si>
  <si>
    <t>DMX021</t>
  </si>
  <si>
    <t>DEMOLICIÓN DE SOLERA O PAVIMENTO HORMIGÓN</t>
  </si>
  <si>
    <t>m²</t>
  </si>
  <si>
    <t>Demolición de solera o pavimento de hormigón armado de 15 a 25 cm de espesor, con martillo neumático, sin incluir la demolición de la base soporte. Incluso p/p de limpieza, acopio, retirada y carga manual de escombros sobre camión o contenedor.
Incluye: Demolición del pavimento con martillo neumático. Fragmentación de los escombros en piezas manejables. Retirada y acopio de escombros. Limpieza de los restos de obra. Carga manual de escombros sobre camión o contenedor.
Criterio de medición de proyecto: Superficie medida según documentación gráfica de Proyecto.
Criterio de medición de obra: Se medirá la superficie realmente demolida según especificaciones de Proyecto.</t>
  </si>
  <si>
    <t>Vial</t>
  </si>
  <si>
    <t>Total DMX021</t>
  </si>
  <si>
    <t>U01AB100</t>
  </si>
  <si>
    <t>DEMOLICIÓN Y LEVANTADO DE BORDILLO</t>
  </si>
  <si>
    <t>m.</t>
  </si>
  <si>
    <t>Demolición y levantado de bordillo de cualquier tipo y cimientos de hormigón en masa, de espesor variable, incluso acopio a pie de carga y carga manual de escombros sobre camión o contenedor.</t>
  </si>
  <si>
    <t>Total U01AB100</t>
  </si>
  <si>
    <t>E01DKA020</t>
  </si>
  <si>
    <t>LEVANT.CARP.EN TABIQUES A MANO</t>
  </si>
  <si>
    <t>Levantado de carpintería, de cualquier tipo en tabiques, incluidos cercos, hojas y accesorios, por medios manuales, incluso limpieza, retirada de escombros a pie de carga, carga manual de escombros sobre camión o contenedor y con p.p. de medios auxiliares.</t>
  </si>
  <si>
    <t>Planta Baja</t>
  </si>
  <si>
    <t>Total E01DKA020</t>
  </si>
  <si>
    <t>D01CAR08</t>
  </si>
  <si>
    <t>DESMONTAJE CARPINTERIA EXTERIOR</t>
  </si>
  <si>
    <t>Desmontaje de carpintería metálica existentes en muros de cerramiento, incluidos cercos, precercos, hojas, vidrios, estores y accesorios por medios manuales, limpieza y retirada de escombros a pie de carga, carga manual de escombros sobre camión o contenedor y con p.p. de medios auxiliares según normativa CE y R.D. 2177/2004.4</t>
  </si>
  <si>
    <t>Ejec.junta fachada</t>
  </si>
  <si>
    <t>ventana</t>
  </si>
  <si>
    <t>puerta salida terraza</t>
  </si>
  <si>
    <t>Total D01CAR08</t>
  </si>
  <si>
    <t>E01DFL060</t>
  </si>
  <si>
    <t>DEM.FÁB.L.HUECO.D.1/2 PIE A MANO</t>
  </si>
  <si>
    <t>Demolición de muros de fábrica de ladrillo hueco doble de 1/2 pie de espesor, por medios manuales, incluso limpieza y retirada de escombros a pie de carga, carga manual de escombros sobre camión o contenedor y con p.p. de medios auxiliares,con medidas de protección.</t>
  </si>
  <si>
    <t>Tabique Sala pretratamiento/Deshidratación (30 %act)</t>
  </si>
  <si>
    <t>Total E01DFL060</t>
  </si>
  <si>
    <t>E01DEC030</t>
  </si>
  <si>
    <t>PICADO Y SANEADO PARAMENTOS H/V</t>
  </si>
  <si>
    <t>Picado y saneado de enlucidos de yeso, enfoscados de cemento en paramentos verticales u horizontales, etc, por medios manuales o con martillo eléctrico, eliminándolos en su totalidad y dejando la fábrica soporte al descubierto, para su posterior revestimiento incluso limpieza y retirada de escombros a pie de carga, carga manual de escombros sobre camión o contenedor y con p.p. de medios auxiliares.</t>
  </si>
  <si>
    <t>Taller</t>
  </si>
  <si>
    <t>PH</t>
  </si>
  <si>
    <t>Sala Deshidratación</t>
  </si>
  <si>
    <t>PV</t>
  </si>
  <si>
    <t>Total E01DEC030</t>
  </si>
  <si>
    <t>R03RC010N</t>
  </si>
  <si>
    <t>PICADO ZONAS CON HUMEDADES O DETERIORADAS</t>
  </si>
  <si>
    <t>Picado de paramentos en zonas con humedades, grietas y revestimientos o antiguos recubrimientos deteriorados (pintura, enlucidos, cal, yeso, cemento, etc), hasta alcanzar la superficie sana o estable con la completa eliminación de antiguos recubrimientos o revoques, ejecutado por procedimiento manual mediante piquetas y alcotanas o mecánico según zonas, incluso retirada y carga de escombros a pie de carga sobre contenedor o camión.</t>
  </si>
  <si>
    <t>PLANTA BAJA</t>
  </si>
  <si>
    <t>Sala pretratamiento</t>
  </si>
  <si>
    <t>Humedades</t>
  </si>
  <si>
    <t>Grietas</t>
  </si>
  <si>
    <t>A deducir:</t>
  </si>
  <si>
    <t>Total R03RC010N</t>
  </si>
  <si>
    <t>DCS</t>
  </si>
  <si>
    <t>DESMONTAJE ROTULACIÓN DE IDENTIFICACIÓN</t>
  </si>
  <si>
    <t>Desmontaje y posterior montaje de rotulos y placas de identificación exterior e interior en edificio de control, necesaria para la ejecución de los trabajos con p.p. de replanteo, fijación y tornillería de acero inoxidable para su colocación. Totalmente instalado.</t>
  </si>
  <si>
    <t>Paramentos exterior/interior</t>
  </si>
  <si>
    <t>Total DCS</t>
  </si>
  <si>
    <t>U20CT280x</t>
  </si>
  <si>
    <t>CARGA/TRANPORTE PLAN./MAQ/CAM.ESC.MIX.</t>
  </si>
  <si>
    <t>Carga y transporte de residuos de construcción y demolición (RCD´s) por transportista autorizado (por la Consejería de Medio Ambiente de la Comunidad Autónoma correspondiente), a Planta de Reciclaje o  vertedero específico a una distancia indefinida., considerando el tiempo de espera para la carga a máquina en obra, ida, descarga y vuelta, en camiones basculantes de hasta 20 t. de peso, cargados con pala cargadora grande, incluso canon de entrada a planta. (Real Decreto 1481/2001, de 27 de diciembre. Plan Nacional de Residuos de construcción y demolición 2001) 
Criterio de medición de proyecto: Volumen teórico, estimado a partir del peso y la densidad aparente de los diferentes materiales que componen los residuos, según documentación gráfica de Proyecto.
Criterio de medición de obra: Se medirá, incluyendo el esponjamiento, el volumen de residuos realmente transportado según especificaciones de Proyecto.</t>
  </si>
  <si>
    <t>Demolición cubierta</t>
  </si>
  <si>
    <t>Tabique Sala pretratamiento/Deshidratación</t>
  </si>
  <si>
    <t>Solados</t>
  </si>
  <si>
    <t>bordillos</t>
  </si>
  <si>
    <t>solera o pavimento hormigón</t>
  </si>
  <si>
    <t>carpinterias en tabiques</t>
  </si>
  <si>
    <t>carpinterias exterior</t>
  </si>
  <si>
    <t>saneado paramentos</t>
  </si>
  <si>
    <t>saneado zona humedades</t>
  </si>
  <si>
    <t>Picado monocapa exterior</t>
  </si>
  <si>
    <t>Vallados ligeros</t>
  </si>
  <si>
    <t>demolición solera</t>
  </si>
  <si>
    <t>Total U20CT280x</t>
  </si>
  <si>
    <t>PAID</t>
  </si>
  <si>
    <t>IMPREVISTO DEMOLICIONES</t>
  </si>
  <si>
    <t>Partida alzada a justificar en el capítulo de demoliciones y desmontaje.</t>
  </si>
  <si>
    <t>Total PAID</t>
  </si>
  <si>
    <t>Total 02</t>
  </si>
  <si>
    <t>03</t>
  </si>
  <si>
    <t>RECALCE DE CIMENTACIÓN</t>
  </si>
  <si>
    <t>D04KT020</t>
  </si>
  <si>
    <t>MICROPILOTE TUBO ACERO D= 60 mm.</t>
  </si>
  <si>
    <t>Micropilote fabricado "in situ" perforado en diámetro exterior de 150 mm., armado con tubo de acero de 60,3 mm., de 6 mm. de espesor, hasta 15 m. de profundidad, con calidad N-80, colocado e inyectado con lechada de cemento, i/ suministro y colocación de tapa de pilote de diámetro 350 mm y 15 mm espesor con 4 pernos de 16 mm soldados, p.p. de transporte de equipo mecánico, desplazamiento del personal especializado, replanteo, p.p. de parada de equipo de pilotaje por cualquier causa. limpieza y recogida de los restos de lechada sobrantes y otros desperdicios producidos durante los trabajos, y carga a camión o contenedor.Según CTE/DB-SE-C. Según plano de detalle de estructuras de proyecto.
Incluye: Limpieza y preparación del entorno afectado. Replanteo. Perforación del terreno. Colocación de la armadura tubular. Inyección de la lechada de cemento.
Criterio de medición de proyecto: Longitud medida según documentación gráfica de Proyecto, incrementada en un metro por la formación del bulbo.
Criterio de medición de obra: Se medirá la longitud, tomada en el terreno antes de hormigonar, del micropilote realmente ejecutado según especificaciones de Proyecto, desde la punta hasta la cara inferior del encepado, sin incluir el exceso de lechada de cemento consumida sobre el volumen teórico correspondiente al diámetro nominal del micropilote.</t>
  </si>
  <si>
    <t>A1,2,3,5 YB1</t>
  </si>
  <si>
    <t>C1</t>
  </si>
  <si>
    <t>B5, D1</t>
  </si>
  <si>
    <t>D2, 3 Y 4</t>
  </si>
  <si>
    <t>C5 Y D5</t>
  </si>
  <si>
    <t>Total D04KT020</t>
  </si>
  <si>
    <t>CZM005</t>
  </si>
  <si>
    <t>PERFORACIÓN EN CIMENTACIÓN EXISTENTE</t>
  </si>
  <si>
    <t>Perforación en cimentación existente hasta alcanzar su cara inferior, de 150 mm de diámetro, mediante perforadora con corona de widia; para recalce de cimentación en un área de trabajo con altura libre de entre 2,50 y 4 m. Incluso montaje y desmontaje de equipo p/p de limpieza, acopio, retirada y carga manual de escombros sobre camión o contenedor.
Incluye: Replanteo de las zonas a perforar. Perforación con corona de widia. Fragmentación de los escombros en piezas manejables. Retirada y acopio de escombros. Limpieza de los restos de obra. Carga manual de escombros sobre camión o contenedor.
Criterio de medición de proyecto: Longitud medida según documentación gráfica de Proyecto.
Criterio de medición de obra: Se medirá la longitud realmente ejecutada según especificaciones de Proyecto.</t>
  </si>
  <si>
    <t>micropilotes en zapatas</t>
  </si>
  <si>
    <t>Total CZM005</t>
  </si>
  <si>
    <t>CZM001</t>
  </si>
  <si>
    <t>TRANSPORTE, MONTAJE Y DESMONTAJE EQUIPO</t>
  </si>
  <si>
    <t>Desplazamiento, montaje, desmontaje y retirada de la obra de equipo completo para la ejecución de micropilotes en trabajos de recalce de cimentación. Incluso p/p de desplazamiento del personal especializado y transporte de materiales.
Incluye: Transporte a la obra. Montaje del equipo. Desmontaje del equipo. Retirada del equipo.
Criterio de medición de proyecto: Número de unidades previstas, según documentación gráfica de Proyecto.
Criterio de medición de obra: Se medirá el número de unidades realmente ejecutadas según especificaciones de Proyecto.</t>
  </si>
  <si>
    <t>Total CZM001</t>
  </si>
  <si>
    <t>IRC</t>
  </si>
  <si>
    <t>IMPREVISTOS RECALCE</t>
  </si>
  <si>
    <t>Partida alzada a justificar de imprevistos en el capítulo de recalce de la cimentación.</t>
  </si>
  <si>
    <t>Total IRC</t>
  </si>
  <si>
    <t>Total 03</t>
  </si>
  <si>
    <t>04</t>
  </si>
  <si>
    <t>MUROS CONTENCIÓN</t>
  </si>
  <si>
    <t>D05AK204</t>
  </si>
  <si>
    <t>MURO DE GAVIONES</t>
  </si>
  <si>
    <t>Formación de muro de contención de gaviones para protección del cauce, con enrejado de triple torsión de alambre de acero galvanizado de 2 mm de diámetro, de malla hexagonal de 50x70 mm, para gavión, relleno de piedra granítica de aportación granulometría comprendida entre 100 y 200 mm, según UNE 36730. formado por cajas de 3x1x1 y 3x1x1,5 m . y encofrado visto metálico, desencofrado, colocado con pluma-grua o con retroexcavadora sobre neumáticos. Incluso p/p de preparación de la base soporte, cable de acero para amarre de la caja, apuntalamiento de los laterales de la caja y drenaje, ejecutado según normativa UNE 36730 y PG-3.
Incluye: Replanteo. Preparación de la superficie de apoyo. Extendido de las cajas. Amarre de las aristas. Apuntalamiento de los laterales de las cajas. Colocación del drenaje. Relleno de las cajas. Cierre y atado final de las cajas. Desapuntalamiento. Retirada del material sobrante.
Criterio de medición de proyecto: Volumen medido sobre la sección teórica de cálculo, según documentación gráfica de Proyecto.
Criterio de medición de obra: Se medirá el volumen teórico ejecutado según especificaciones de Proyecto.</t>
  </si>
  <si>
    <t>Sección 1</t>
  </si>
  <si>
    <t>Sección 2</t>
  </si>
  <si>
    <t>Sección 3</t>
  </si>
  <si>
    <t>Sección 4</t>
  </si>
  <si>
    <t>Sección 5</t>
  </si>
  <si>
    <t>Sección 6</t>
  </si>
  <si>
    <t>Sección 7</t>
  </si>
  <si>
    <t>Sección 8</t>
  </si>
  <si>
    <t>Sección 9</t>
  </si>
  <si>
    <t>Sección 10</t>
  </si>
  <si>
    <t>Sección 11</t>
  </si>
  <si>
    <t>c% (previsión nuevo replanteo en obra)</t>
  </si>
  <si>
    <t>Total D05AK204</t>
  </si>
  <si>
    <t>NGX010</t>
  </si>
  <si>
    <t>GEOTEXTIL TRASDOS MURO</t>
  </si>
  <si>
    <t>Suministro y colocación sobre el terreno de geotextil no tejido compuesto por fibras cortas de poliéster de 300 (+10%;20%) g/m2 unidas por agujeteado, modelo Danosa danofelt PY300 o similar, con una resistencia a la tracción longitudinal de 4,2 kN/m, una resistencia a la tracción transversal de 4,2 kN/m, una apertura de cono al ensayo de perforación dinámica según UNE-EN ISO 13433 inferior a 39 mm, resistencia CBR a punzonamiento 1 kN y una masa superficial de 80 g/m². Incluso p/p de cortes, fijaciones al terreno, resolución de solapes y uniones.
Incluye: Colocación del geotextil sobre el terreno. Resolución de solapes y uniones. Fijación del geotextil al terreno mediante grapas.
Criterio de medición de proyecto: Superficie medida según documentación gráfica de Proyecto.
Criterio de medición de obra: Se medirá la superficie realmente ejecutada según especificaciones de Proyecto, incluyendo las entregas y los solapes.</t>
  </si>
  <si>
    <t>Tasdós muro</t>
  </si>
  <si>
    <t>Total NGX010</t>
  </si>
  <si>
    <t>pimc</t>
  </si>
  <si>
    <t>IMPREVISTOS CONTENCIÓN</t>
  </si>
  <si>
    <t>Parida alzada a justificar de imprevistos en el capítulo de muro de contención.</t>
  </si>
  <si>
    <t>Total pimc</t>
  </si>
  <si>
    <t>Total 04</t>
  </si>
  <si>
    <t>05</t>
  </si>
  <si>
    <t>ALBAÑILERIA Y ESTRUCTURA</t>
  </si>
  <si>
    <t>E07LP013</t>
  </si>
  <si>
    <t>FÁB.LADR.PERF.7cm. 1/2P.INT.MORT.M-5</t>
  </si>
  <si>
    <t>Fábrica de ladrillo perforado tosco de 24x11,5x7 cm., de 1/2 pie de espesor en interior, recibido con mortero de cemento CEM II/B-P 32,5 N y arena de río tipo M-5, preparado en central y suministrado a pie de obra, para revestir, i/replanteo, nivelación y aplomado, p.p. de enjarjes, mermas, roturas, humedecido de las piezas, rejuntado, cargaderos, mochetas, plaquetas, esquinas, limpieza y medios auxiliares. Según UNE-EN-998-1:2004, RC-08, NTE-FFL,  CTE-SE-F y medida deduciendo huecos superiores a 1 m2.</t>
  </si>
  <si>
    <t>Reposición fachadas junta dilatación</t>
  </si>
  <si>
    <t>Total E07LP013</t>
  </si>
  <si>
    <t>E07LD010</t>
  </si>
  <si>
    <t>FÁB.LADR.1/2P.HUECO DOBLE 8cm. MORT.M-5</t>
  </si>
  <si>
    <t>Fábrica de ladrillo cerámico hueco doble 24x11,5x8 cm., de 1/2 pie de espesor recibido con mortero de cemento CEM II/B-P 32,5 N y arena de río tipo M-5, preparado en central y suministrado a pie de obra, para revestir, i/replanteo, nivelación y aplomado, rejuntado, limpieza y medios auxiliares. Según UNE-EN-998-1:2004, RC-08, NTE-PTL y CTE-SE-F, medido a cinta corrida.</t>
  </si>
  <si>
    <t>Tabique Sala pretratamiento/Deshidratación (30%supef)</t>
  </si>
  <si>
    <t>Total E07LD010</t>
  </si>
  <si>
    <t>E07WP020M</t>
  </si>
  <si>
    <t>FORMACIÓN PELDAÑO C/FORRADO BALDOSA</t>
  </si>
  <si>
    <t>m</t>
  </si>
  <si>
    <t>Formación de peldaño con ladrillo cerámico hueco doble 24x11,5x9 cm., recibido con mortero de cemento CEM II/B-P 32,5 N y arena de río tipo M-5, con forrado de peldaño formado por huella y tabica con baldosa similar a la exitente en terraza , recibido con mortero de cemento CEM II/B-P 32,5 N y arena de río  (M-5), i/rejuntado con lechada de cemento CEM II/B-P 32,5 N 1/2 y limpieza, s/NTE-RSR-20, replanteo, medido en su longitud.</t>
  </si>
  <si>
    <t>Salida terraza</t>
  </si>
  <si>
    <t>Total E07WP020M</t>
  </si>
  <si>
    <t>E07RC040</t>
  </si>
  <si>
    <t>RECIBIDO CERCOS EN MUR.EXT.A REVEST.</t>
  </si>
  <si>
    <t>Recibido de cercos o precercos de cualquier material en muro de cerramiento exterior para revestir, utilizando mortero de cemento CEM II/B-P 32,5 N y arena de río tipo M-10, o mecánicamente totalmente colocado y aplomado. Incluso material auxiliar, limpieza y medios auxiliares. Según RC-03. Medida la superficie realmente ejecutada.</t>
  </si>
  <si>
    <t>Planta Primera</t>
  </si>
  <si>
    <t>Puerta salida terraza</t>
  </si>
  <si>
    <t>Fachada Este (ventanas)</t>
  </si>
  <si>
    <t>Fachada Oeste (ventanas)</t>
  </si>
  <si>
    <t>Total E07RC040</t>
  </si>
  <si>
    <t>RYY024</t>
  </si>
  <si>
    <t>REPARACIÓN GRIETA REVESTIMIENTO YESO</t>
  </si>
  <si>
    <t>Reparación de grieta en revestimiento de yeso sobre el paramento vertical de hasta 7 m de altura mediante aplicación de una primera capa de guarnecido de yeso B1, colocación de malla de fibra de vidrio tejida, antiálcalis, con el yeso aún fresco, posterior aplicación de una segunda capa de guarnecido con el mismo yeso y acabado final con una capa de enlucido de yeso C6, hasta igualar la superficie reparada con el resto del revestimiento del paño. Incluso p/p de picado a mano y retirada del guarnecido en zona agrietada, en un ámbito de 15 cm a cada lado del eje de la lesión, limpieza en seco con cepillo, retirada y carga manual de escombros sobre camión o contenedor. Totalmente terminada y rematada, a falta de pintura (no incluida en este precio).
Incluye: Preparación de la grieta. Amasado del yeso grueso. Extendido de la primera capa de yeso grueso. Colocación de la malla. Extendido de la segunda capa de yeso grueso. Amasado del yeso fino. Extendido de la capa de yeso fino sobre la superficie previamente guarnecida. Retirada de escombros. Carga de escombros sobre camión o contenedor.
Criterio de medición de proyecto: Longitud medida según documentación gráfica de Proyecto.
Criterio de medición de obra: Se medirá la longitud realmente ejecutada según especificaciones de Proyecto.</t>
  </si>
  <si>
    <t>PLANTA PRIMERA</t>
  </si>
  <si>
    <t>Sala de control</t>
  </si>
  <si>
    <t>Vestíbulo</t>
  </si>
  <si>
    <t>Sala Pretratamiento</t>
  </si>
  <si>
    <t>Total RYY024</t>
  </si>
  <si>
    <t>PIAL</t>
  </si>
  <si>
    <t>IMPREVISTOS ALBAÑILERÍA</t>
  </si>
  <si>
    <t>Partida alzada ajustificar de imprevistos en el capítulo de albañilería y estructura.</t>
  </si>
  <si>
    <t>Total PIAL</t>
  </si>
  <si>
    <t>Total 05</t>
  </si>
  <si>
    <t>06</t>
  </si>
  <si>
    <t>CUBIERTA E IMPERMEABILIZACIÓN</t>
  </si>
  <si>
    <t>DQA040</t>
  </si>
  <si>
    <t>DEMOLICIÓN COMPLETA CUBIERTA NO TRANSITABLE CON GRAVA</t>
  </si>
  <si>
    <t>Demolición completa de cubierta plana no transitable, con grava, compuesta por capa de formación de pendientes de 15 cm de espesor medio, capas de mortero de cemento de regularización y protección, aislamiento térmico y acústico, impermeabilización y capas separadoras, y capa de protección de grava de 10 cm de espesor medio; con martillo neumático, sin afectar a la estabilidad de los elementos constructivos contiguos. Incluso p/p de demolición de juntas de dilatación, encuentro con paramentos verticales, sumideros, limpieza, acopio, retirada y carga manual de escombros sobre camión o contenedor.
Incluye: Demolición del elemento. Fragmentación de los escombros en piezas manejables. Retirada y acopio de escombros. Carga de escombros sobre camión o contenedor.
Criterio de medición de proyecto: Superficie medida según documentación gráfica de Proyecto.
Criterio de medición de obra: Se medirá la superficie realmente demolida según especificaciones de Proyecto.</t>
  </si>
  <si>
    <t>Cubierta</t>
  </si>
  <si>
    <t>Total DQA040</t>
  </si>
  <si>
    <t>E09PAF005</t>
  </si>
  <si>
    <t>CUBIERTA INVERTIDA PAV.FILTRANTE</t>
  </si>
  <si>
    <t>Cubierta invertida transitable constituida por: hormigón aislante de arcilla expandida de espesor medio 10 cm. como formación de pendiente, tendido de mortero de cemento M-5, de 2 cm. de espesor; imprimación asfáltica mínimo 0.2 - 0.5 por capa Kg/m2, lámina asfáltica de betún modificado con elastómeros LBM (SBS) 30- FV, con armadura de fieltro de fibra de vidrio, totalmente adherida al soporte con soplete,sin coincidir juntas, lámina asfáltica de betún elastómero LBM (SBS) - 30 FP, con armadura de fieltro de poliéster, totalmente adherida a la anterior con soplete; capa antipunzante lámina geotextil de 200 gr/m2.(+10%;-20%) g/m² de fibra corta de poliéster no tejido. Losa filtrante (pavimento aislante y drenante)formado por una base aislante de poliestireno extruido (XPS) y una capa de hormigón poroso, colocada en seco. Cumple la norma UNE-104-402/96 según membrana PA-8. Cumple con los requisitos del C.T.E. Cumple con el Catálogo de Elementos Constructivos del IETcc según membrana bicapa.Cumple DIT ESTERDAN PENDIENTE CERO Número; 550/10. Totalmente instalada.</t>
  </si>
  <si>
    <t>Total E09PAF005</t>
  </si>
  <si>
    <t>E10IAW040</t>
  </si>
  <si>
    <t>IMP.PERÍMETRO LÁM.ASF.AUTOPRO.</t>
  </si>
  <si>
    <t>Impermeabilización de perímetros de cubierta, con un desarrollo de 50 cm., constituida por: imprimación asfáltica, Curidan; banda de refuerzo en ángulos, con lámina asfáltica de betún elastómero LBM (SBS) - 30 FP Banda de Refuerzo (0,32 cm.), totalmente adherida al soporte con soplete; lámina asfáltica de betún elastómero LBM(SBS)-40-FP R Gris (negro), totalmente adherida a la anterior con soplete.</t>
  </si>
  <si>
    <t>Peto de cubierta</t>
  </si>
  <si>
    <t>Total E10IAW040</t>
  </si>
  <si>
    <t>QAW010</t>
  </si>
  <si>
    <t>SUSTITUCIÓN SUMIDERO DETERIORADO</t>
  </si>
  <si>
    <t>Sustitución de sumidero deteriorado de salida horizontal o vertical en cubierta plana, por sumidero de caucho EPDM, de salida vertical, de 110 mm de diámetro, con rejilla plana de caucho EPDM. Incluso p/p de retirada del sumidero deteriorado, conexión a la red de saneamiento del edificio, reparación de los desperfectos que se puedan ocasionar en los elementos del entorno que deban mantenerse, limpieza, acopio, retirada y carga manual de escombros sobre camión o contenedor. Totalmente terminado, conexionado y probado.
Incluye: Retirada y acopio del material deteriorado. Limpieza de los restos de obra. Colocación del nuevo sumidero. Carga del material desmontado y los restos de obra sobre camión o contenedor.
Criterio de medición de proyecto: Número de unidades previstas, según documentación gráfica de Proyecto.
Criterio de medición de obra: Se medirá el número de unidades realmente ejecutadas según especificaciones de Proyecto.</t>
  </si>
  <si>
    <t>Total QAW010</t>
  </si>
  <si>
    <t>ALBNAV</t>
  </si>
  <si>
    <t>REPARACIÓN REMATE CHAPA ACERO GALVANIZADO</t>
  </si>
  <si>
    <t>Reparación de remate de cubierta y cornisa realizado con chapa lisa de acero galvanizado en caliente y desarrollo minimo de 75 cm doblado y solapado, según forma y diseño de planos de detalle, con formación de doble goterón, con un recubrimiento mínimo de 45 micras y recubrimiento con pintura previa anticorrosiva al minio electrolítico y pintura de cobertura protectora antioxidante oxirón i/ recibido, p.p. de solapes, sellados, accesorios de fijación totalmente montada. Se medirá por ml colocada.</t>
  </si>
  <si>
    <t>remate (65% reparación)</t>
  </si>
  <si>
    <t>Total ALBNAV</t>
  </si>
  <si>
    <t>QAF010</t>
  </si>
  <si>
    <t>IMPERMEABILIZACIÓN JUNTA DILATACIÓN</t>
  </si>
  <si>
    <t>Formación de impermeabilización de junta de dilatación en cubierta plana transitable, no ventilada, con solado flotante aislante, tipo invertida, con aislante térmico adicional, compuesta de: dos bandas de adherencia, de lámina de betún modificado con elastómero SBS, LBM(SBS)-30-FP, con armadura de fieltro de poliéster no tejido de 160 g/m², de superficie no protegida, de 30 cm de ancho cada una, totalmente adheridas al soporte con soplete, a cada lado de la junta, previa imprimación con emulsión asfáltica aniónica sin cargas, tipo EA; banda de refuerzo de 33 cm de ancho, realizada a partir de lámina de betún modificado con elastómero SBS, LBM(SBS)-30-FP, con armadura de fieltro de poliéster no tejido de 160 g/m², de superficie no protegida, formando un fuelle sin adherir en la zona de la junta; cordón de polietileno expandido de celda cerrada, para relleno de junta, de 30 mm de diámetro; y banda de terminación lámina de betún modificado con elastómero SBS, LBM(SBS)-40-FP, con armadura de fieltro de poliéster no tejido de 160 g/m², de superficie no protegida soldada a la impermeabilización, formando un fuelle sin adherir en la zona de la junta, sobre el cordón de relleno.
Incluye: Limpieza y preparación de la superficie en la que ha de aplicarse la impermeabilización. Aplicación de la emulsión asfáltica. Colocación de las bandas de adherencia. Colocación de la banda de refuerzo. Colocación del cordón de relleno en el interior de la junta. Colocación de la banda de terminación.
Criterio de medición de proyecto: Longitud medida en proyección horizontal, según documentación gráfica de Proyecto.
Criterio de medición de obra: Se medirá, en proyección horizontal, la longitud realmente ejecutada según especificaciones de Proyecto.</t>
  </si>
  <si>
    <t>Total QAF010</t>
  </si>
  <si>
    <t>ICUB</t>
  </si>
  <si>
    <t>IMPREVISTOS CUBIERTA</t>
  </si>
  <si>
    <t>Partida alzada a justificar de imprevistos en el capítulo de cubierta e impermeabilización.</t>
  </si>
  <si>
    <t>Total ICUB</t>
  </si>
  <si>
    <t>Total 06</t>
  </si>
  <si>
    <t>07</t>
  </si>
  <si>
    <t>SOLADOS</t>
  </si>
  <si>
    <t>U09020050</t>
  </si>
  <si>
    <t>BORDILLO PREFABRICADO HORMIGÓN</t>
  </si>
  <si>
    <t>Suministro y colocación de bordillo prefabricado de hormigón, recto o curvo, de 10x20 cm, incluso mortero de asiento y rejuntado, excavación y hormigón de solera HM-20 y refuerzo.</t>
  </si>
  <si>
    <t>Total U09020050</t>
  </si>
  <si>
    <t>U09020220</t>
  </si>
  <si>
    <t>LOSETA HIDRÁULICA 21x21 cm GRIS</t>
  </si>
  <si>
    <t>Suministro y colocación de loseta hidráulica de color gris, de 21x21 cm, en aceras, formada por cuatro pastillas de 10x10 cm, incluso mortero de asiento y enlechado de juntas.</t>
  </si>
  <si>
    <t>Total U09020220</t>
  </si>
  <si>
    <t>U04VCH210</t>
  </si>
  <si>
    <t>PAV.HORM.CONTI.FRAT.CUARZ.GRIS e=20 cm.</t>
  </si>
  <si>
    <t>Pavimento continuo de hormigón HA-25/P/20/I, de 20 cm. de espesor, armado con mallazo de acero 15x15x6, enriquecido superficialmente con cemento CEM II/A-L 32,5 N y arena de cuarzo color natural, con acabado fratasado a máquina, sobre firme no incluido en el presente precio, i/preparación de la base, extendido, regleado, vibrado, fratasado curado y p.p. de juntas.</t>
  </si>
  <si>
    <t>VIAL</t>
  </si>
  <si>
    <t>Total U04VCH210</t>
  </si>
  <si>
    <t>LIMSA</t>
  </si>
  <si>
    <t>LIMPIEZA Y SANEADO DE SOLADO TERRAZA</t>
  </si>
  <si>
    <t xml:space="preserve">Limpieza y saneado de solado de baldosa en terraza consistente en limpieza de la superficie de cualquier elemento extraño mediante chorro de agua, desmontado y colocación de piezas sueltas o en mal estado y rellagueado, todo ello con utilización de materiales similares a los existentes; incluso p.p. de medios auxiliares. Medida la superficie realmente ejecutada. </t>
  </si>
  <si>
    <t>Terraza</t>
  </si>
  <si>
    <t>Total LIMSA</t>
  </si>
  <si>
    <t>E11ECR080</t>
  </si>
  <si>
    <t>RODAPIÉ BALDOSÍN CATALÁN 8x20 cm.</t>
  </si>
  <si>
    <t>Desmontaje de rodapie existente y colocación de nuevo rodapié de baldosín catalán en piezas de 8x20cm., recibido con adhesivo C1 T s/EN-12004 Ibersec Tile Yeso, i/rejuntado con lechada de cemento CEM II/B-P 32,5 N 1/2 y limpieza, s/NTE-RSR, medido en su longitud.</t>
  </si>
  <si>
    <t>Remate solado con paramento vertical</t>
  </si>
  <si>
    <t>Total E11ECR080</t>
  </si>
  <si>
    <t>RSA021</t>
  </si>
  <si>
    <t>BASE SOPORTE Y NIVELACIÓN PREPARACIÓN PAVIMENTO HORMIGON</t>
  </si>
  <si>
    <t>Formación de capa fina de mortero hidráulico monocomponente y autoalisante de altas prestaciones autonivelante de cemento, según UNE-EN 13813 CT - C40 - F6 - AR0,5, de 5 mm de espesor, aplicada mecánicamente, para la regularización y nivelación de la superficie soporte interior de hormigón o mortero, previa aplicación de imprimación de resinas sintéticas modificadas monocomponente, que actuará como puente de unión, mediante rodillo, procurando un reparto uniforme y evitando la formación de charcos, preparada para recibir pavimento plástico, o de resinas poliméricas (no incluido en este precio). Incluso p/p de marcado de los niveles de acabado mediante la utilización de indicadores de nivel, vertido de la mezcla y extendido en capa continua, formación de juntas y curado del mortero. Sin incluir la preparación de la superficie soporte.
Incluye: Replanteo y marcado de niveles de acabado. Aplicación de la imprimación. Vertido y extendido de la mezcla. Curado del mortero.
Criterio de medición de proyecto: Superficie medida según documentación gráfica de Proyecto.
Criterio de medición de obra: Se medirá la superficie realmente ejecutada según especificaciones de Proyecto, sin deducir la superficie ocupada por los pilares situados dentro de su perímetro.</t>
  </si>
  <si>
    <t>Planta Baja Edificio de Control</t>
  </si>
  <si>
    <t>Total RSA021</t>
  </si>
  <si>
    <t>trat</t>
  </si>
  <si>
    <t>TRATAMIENTO PAVIMENTO USO INDUSTRIAL</t>
  </si>
  <si>
    <t>Tratamiento de pavimento para uso industrial incluyendo: limpieza, lijado y rectificado del pavimento base, impregnación con resinas sintéticas, esparcido de arena de cuarzo y sellado, materiales, mano de obra, elementos y medios auxiliares necesarios, totalmente acabado.</t>
  </si>
  <si>
    <t>Total trat</t>
  </si>
  <si>
    <t>imrps</t>
  </si>
  <si>
    <t>IMPREVISTOS SOLADOS</t>
  </si>
  <si>
    <t>Partida alzada ajustificar en el capítulo de imprevistos de solados.</t>
  </si>
  <si>
    <t>Total imrps</t>
  </si>
  <si>
    <t>Total 07</t>
  </si>
  <si>
    <t>08</t>
  </si>
  <si>
    <t>FACHADAS, REVESTIMIENTOS Y ACABADOS</t>
  </si>
  <si>
    <t>LIMHYV</t>
  </si>
  <si>
    <t>LIMPIEZA PARAMENTOS H/V CHORRO DE AGUA</t>
  </si>
  <si>
    <t>Limpieza de paramentos verticales y horizontales de fachada con proyección de agua a presión controlada con maquinaria, hasta una limpieza total i/ limpieza con aplicación de producto desincrustante sobre el paramento a limpiar, en lugares puntuales si fuera necesario, proyección de agua a presión controlada por maquinaria apropiada eliminando residuos de obra, polvo, eflorescencias salitrosas, p.p. medios auxiliares.Con protección de huecos de ventana y colocación de mallas y plásticos de protección para evitar la entrada de agua al interior así como la caida de agua y arena sobre viandantes y vehículos próximos. Medido descontando huecos.</t>
  </si>
  <si>
    <t>Total LIMHYV</t>
  </si>
  <si>
    <t>D01TIROL</t>
  </si>
  <si>
    <t>PICADO DE REVESTIMIENTO EXTERIOR</t>
  </si>
  <si>
    <t>Picado de revestimiento exterior de mortero monocapa, con acabado raspado, sobre paramentos verticales de fachadas, i/ limpieza, retirada de escombros a pie carga y con p.p. de medios auxiliares. (Medición sin descontar huecos, compensándolos con jambas y dinteles.)</t>
  </si>
  <si>
    <t>FACHADA ESTE</t>
  </si>
  <si>
    <t>Grietas horizontales</t>
  </si>
  <si>
    <t>Grietas verticales</t>
  </si>
  <si>
    <t>c</t>
  </si>
  <si>
    <t>FACHADA NORTE</t>
  </si>
  <si>
    <t>FACHADA OESTE</t>
  </si>
  <si>
    <t>cornisa terraza</t>
  </si>
  <si>
    <t>fachadas</t>
  </si>
  <si>
    <t>Cornisa cubierta</t>
  </si>
  <si>
    <t>FACHADA SUR</t>
  </si>
  <si>
    <t>zona inferior voladizo cubierta</t>
  </si>
  <si>
    <t>Total D01TIROL</t>
  </si>
  <si>
    <t>RQY010</t>
  </si>
  <si>
    <t>TRATAMIENTO SUPERFICIAL IGUALAR DIFERENCIA TONALIDADES</t>
  </si>
  <si>
    <t>Tratamiento superficial para igualar la diferencia de tonalidades en morteros monocapa, mediante revestimiento a base de copolímeros acrílicos en dispersión acuosa, pigmentos inorgánicos estables y aditivos especiales de gran resistencia a la alcalinidad, aplicado con brocha, rodillo o pistola, en dos manos, la primera diluida con un 20% a 30% de agua y la segunda diluida con un 10% a 20% de agua, con un rendimiento de 0,15 l/m² cada mano. Incluso, formación de juntas, rincones, maestras, aristas, mochetas, jambas, dinteles, remates en los encuentros con paramentos, revestimientos u otros elementos recibidos en su superficie, y andamiaje homologado.
Incluye: Montaje del andamiaje. Diagnóstico y preparación de la superficie soporte. Despiece  p/p de protección de las superficies contiguas, limpieza final, montaje y desmontaje de andamios.
Incluye: Protección de las superficies contiguas. Aplicación del producto. Limpieza final.
Criterio de medición de proyecto: Superficie medida según documentación gráfica de Proyecto.
Criterio de medición de obra: Se medirá la superficie realmente ejecutada según especificaciones de Proyecto.</t>
  </si>
  <si>
    <t>Fachadas exteriores</t>
  </si>
  <si>
    <t>F1</t>
  </si>
  <si>
    <t>F2</t>
  </si>
  <si>
    <t>F3</t>
  </si>
  <si>
    <t>F4</t>
  </si>
  <si>
    <t>Total RQY010</t>
  </si>
  <si>
    <t>E08PKM009</t>
  </si>
  <si>
    <t>REVESTIMIENTO MORTERO MONOCAPA</t>
  </si>
  <si>
    <t>Revestimiento de fachadas con mortero monocapa semi-aligerado e hidrofugado, Cotegran RPM máquina o similar, con D.I.T. del I.E.T. (DIT PLUS nº 396/p) e ISO 9001, con un espesor 15 mm. impermeable al agua de lluvia, compuesto por cemento Portland, aditivos y cargas minerales.  Aplicado sobre fábrica de ladrillo, bloques de hormigón o termoarcilla.  Color a elegir, acabado raspado medio, aplicado por proyección mecánica y regleado, directamente sobre el soporte, con ejecución de despiece según planos, i/p.p. de colocación de malla mortero en los encuentros de soportes de distinta naturaleza, p.p. de medios auxiliares, s/NTE-RPR-6, Incluso p/p de preparación de la superficie soporte, colocación de malla de fibra de vidrio antiálcalis para refuerzo de encuentros entre materiales diferentes en un 20% de la superficie del paramento, formación de juntas, rincones, maestras, aristas, mochetas, jambas, dinteles, remates en los encuentros con paramentos, revestimientos u otros elementos recibidos en su superficie, y andamiaje homologado.
Incluye: Montaje del andamiaje. Diagnóstico y preparación de la superficie soporte. Despiece 
Incluye: Montaje del andamiaje. Preparación de la superficie soporte. Despiece de los paños de trabajo. Aristado y realización de juntas. Preparación del mortero monocapa. Aplicación del mortero monocapa. Regleado y alisado del revestimiento. Acabado superficial. Repasos y limpieza final. Desmontaje del andamiaje.
Criterio de medición de proyecto: Superficie medida según documentación gráfica de Proyecto, deduciendo los huecos de superficie mayor de 3 m² e incluyendo el desarrollo de las mochetas.
Criterio de medición de obra: Se medirá la superficie realmente ejecutada según especificaciones de Proyecto, deduciendo los huecos de superficie mayor de 3 m² e incluyendo el desarrollo de las mochetas.</t>
  </si>
  <si>
    <t>Total E08PKM009</t>
  </si>
  <si>
    <t>R10GG110</t>
  </si>
  <si>
    <t>REST. GRIETAS  &lt;2 cm MORTERO EPOXY</t>
  </si>
  <si>
    <t>Restauración de grieta en fábrica en estado de conservación malo, diagnosticada mediante abertura aproximada de 2 cm., comprendiendo, limpieza a presión con chorro de aire, picado manual del mortero de bordes de la grieta o rellenos, hasta manifestarla completamente, limpieza con agua de los bordes (a ambos lados de la misma) enmasillado completo superficial de la propia fisura y juntas colindantes con masilla tixotrópica, secado, colocación de boquilla de inyección sobre el enmasillado y relleno de resina epoxídica con endurecedor, en proporción (100/26) con cargas de materiales inertes (aerosil, árido de cuarzo etc.) mediante inyección, a presión de manera que se rellene la propia grieta y se ocupen los espacios vacíos de juntas y oquedades circundantes, posterior desenmasillado arrancando la película desmoldeante y limpieza, incluso medios de elevación carga y descarga, plataforma de trabajo, retirada de escombros  y limpieza, considerando un grado de dificultad normal.</t>
  </si>
  <si>
    <t>Total R10GG110</t>
  </si>
  <si>
    <t>U07040130</t>
  </si>
  <si>
    <t>EJECUCIÓN JUNTA DILATACIÓN MUROS</t>
  </si>
  <si>
    <t xml:space="preserve"> Ejecución de juntas de dilatación en muros, comprendiendo: Preparación de superficies por medios mecánicos y ejecución de cajero, colocación de fondo de junta (molde inerte), adhesivo Epoxi, Elastómero tixotrópico, Laminado y Recubrimiento de Acabado.</t>
  </si>
  <si>
    <t>Fachada Oeste/Este</t>
  </si>
  <si>
    <t>Total U07040130</t>
  </si>
  <si>
    <t>E12PVA030M</t>
  </si>
  <si>
    <t>LIMPIEZA Y SANEADO VIERTEAGUAS PIEDRA ARTIFICIAL</t>
  </si>
  <si>
    <t>Limpieza, saneado y restauración de vierteaguas de piedra artificial con goterón, formado por piezas de 40 cm. de ancho y 3 cm. de espesor, pulido en fábrica, , consistente en:Limpieza de la superficie, desmontado de los elementos a demoler en caso necesario, descarnado de juntas, saneado de vierteaguas mediante chorro de agua, grapado, acuñado, restauración  con despiece y sección similar al existente y recibido con mortero de cemento CEM II/B-P 32,5 N y arena de río M-5 , p.p. de elementos singulares varios rejuntado con lechada de cemento blanco BL-V 22,5 y limpieza, medido en su longitud.</t>
  </si>
  <si>
    <t>Fachada Oeste</t>
  </si>
  <si>
    <t>Fachada Este</t>
  </si>
  <si>
    <t>Fachada Norte</t>
  </si>
  <si>
    <t>Fachada Sur</t>
  </si>
  <si>
    <t>Total E12PVA030M</t>
  </si>
  <si>
    <t>02.01</t>
  </si>
  <si>
    <t>GUARNECIDO Y ENLUCIDO DE YESO</t>
  </si>
  <si>
    <t xml:space="preserve">Guarnecido maestreado con yeso negro, de 12 mm. de espesor, y enlucido con yeso blanco de 3 mm. de espesor, en superficies horizontales y/o verticales, para restauración, reconfiguración de capa base pizada o con grietas para posterior acabado en pintura plástica, con maestras intermedias separadas 1,00 metro y alineadas con cuerda,  i/rayado del yeso tosco antes de enlucir, formación de rincones, aristas y otros remates, p.p. de guardavivos de chapa galvanizada o PVC, distribución de material en planta, limpieza posterior de tajos y p.p. de costes indirectos, colocación de malla de fibra de vidrio 3x3 mm en zonas de discontinuidad de materiales para reparación de grietas s/NTE/RPG-10, 11, 12 y 13. </t>
  </si>
  <si>
    <t>Total 02.01</t>
  </si>
  <si>
    <t>RPE010</t>
  </si>
  <si>
    <t>ENFOSCADO DE CEMENTO</t>
  </si>
  <si>
    <t>Formación de revestimiento continuo de mortero de cemento hidrófugo M-10, a buena vista, de 15 mm de espesor, aplicado sobre un paramento horizontal exterior acabado superficial fratasado, con colocación de malla de fibra de vidrio antiálcalis en el centro del espesor del mortero, para armarlo y reforzarlo. Incluso p/p de preparación de la superficie soporte, mediante la aplicación de una primera capa de mortero de cemento M-15, de 5 mm de espesor, que sirve de agarre al paramento, formación de juntas, rincones, maestras con separación entre ellas no superior a tres metros, aristas, remates en los encuentros con paramentos, revestimientos u otros elementos recibidos en su superficie.
Incluye: Preparación de la superficie soporte. Despiece de paños de trabajo. Realización de maestras. Aplicación del mortero. Realización de juntas y encuentros. Acabado superficial. Curado del mortero.
Criterio de medición de proyecto: Superficie medida según documentación gráfica de Proyecto, sin deducir huecos menores de 4 m² y deduciendo, en los huecos de superficie mayor de 4 m², el exceso sobre los 4 m².
Criterio de medición de obra: Se medirá la superficie realmente ejecutada según especificaciones de Proyecto, deduciendo, en los huecos de superficie mayor de 4 m², el exceso sobre los 4 m².</t>
  </si>
  <si>
    <t>Total RPE010</t>
  </si>
  <si>
    <t>PAI</t>
  </si>
  <si>
    <t>IMPREVISTOS</t>
  </si>
  <si>
    <t>Partida alzada a justificar de imprevistos en el capítulo de fachadas, revestimientos y acabados.</t>
  </si>
  <si>
    <t>Total PAI</t>
  </si>
  <si>
    <t>Total 08</t>
  </si>
  <si>
    <t>09</t>
  </si>
  <si>
    <t>CARPINTERIAS, CERRAJERÍA Y VIDRERÍA</t>
  </si>
  <si>
    <t>E15VAG030</t>
  </si>
  <si>
    <t>MALLA S/T GALV. 40/14 h=2,00 m.</t>
  </si>
  <si>
    <t>Cercado de 2,00 m. de altura realizado con malla simple torsión galvanizada en caliente de trama 40/14 y postes de tubo de acero galvanizado por inmersión de 48 mm. de diámetro, p.p. de postes de esquina, jabalcones, tornapuntas, tensores, grupillas y accesorios, montada i/replanteo y recibido de postes con hormigón HM-20/P/20/I de central.</t>
  </si>
  <si>
    <t>Cerramiento EDAR</t>
  </si>
  <si>
    <t>Total E15VAG030</t>
  </si>
  <si>
    <t>LCL055</t>
  </si>
  <si>
    <t>CARPINTERIA ALUMINIO ANODIZADO.</t>
  </si>
  <si>
    <t>Suministro y montaje de carpintería de aluminio anodizado color natural con espesor mínimo de 15 micras, en cerramiento de puerta doble hoja salida a terraza, formada por hojas fijas y practicables;gama media, con premarco; compuesta por perfiles extrusionados formando cercos y hojas de 1,5 mm de espesor mínimo en perfiles estructurales, herrajes de colgar, cerradura, manivela y abrepuertas, juntas de acristalamiento de EPDM, tornillería de acero inoxidable, elementos de estanqueidad, accesorios y utillajes de mecanizado homologados. Incluso p/p de premarco de aluminio, garras de fijación, sellado perimetral de juntas por medio de un cordón de silicona neutra y ajuste final en obra. Elaborada en taller, con clasificación a la permeabilidad al aire según UNE-EN 12207, a la estanqueidad al agua según UNE-EN 12208 y a la resistencia a la carga del viento según UNE-EN 12210. Totalmente montada y probada por la empresa instaladora mediante las correspondientes pruebas de servicio (incluidas en este precio).
Incluye: Colocación de la carpintería. Ajuste final de las hojas. Sellado de juntas perimetrales. Realización de pruebas de servicio.
Criterio de medición de proyecto: Superficie del hueco a cerrar, medida según documentación gráfica de Proyecto.
Criterio de medición de obra: Se medirá, con las dimensiones del hueco, la superficie realmente ejecutada según especificaciones de Proyecto.</t>
  </si>
  <si>
    <t>Total LCL055</t>
  </si>
  <si>
    <t>U08050070</t>
  </si>
  <si>
    <t>VIDRIO TIPO "MULTIPACT"</t>
  </si>
  <si>
    <t>Suministro y colocación de  vidrio tipo "Multipact" en puertas de acceso y doble luna de 6 mm de espesor mínimo. Totalmente terminado.</t>
  </si>
  <si>
    <t>Total U08050070</t>
  </si>
  <si>
    <t>LCL060</t>
  </si>
  <si>
    <t>CARPINTERIA ALUMINO 1HOJA FIJO</t>
  </si>
  <si>
    <t>Suministro y montaje de carpintería de aluminio, anodizado natural, con un espesor mínimo de 15 micras, para conformado de fijo de aluminio, de 110x130 cm, serie media, formada por una hoja, y con premarco. Espesor y calidad del proceso de anodizado garantizado. Compuesta por perfiles extrusionados formando marcos y hojas de 1,5 mm de espesor mínimo en perfiles estructurales. Accesorios, herrajes de colgar y apertura, juntas de acristalamiento de EPDM, tornillería de acero inoxidable, elementos de estanqueidad, accesorios y utillajes de mecanizado homologados. Incluso p/p de garras de fijación, sellado perimetral de juntas por medio de un cordón de silicona neutra y ajuste final en obra. Elaborada en taller, con clasificación a la permeabilidad al aire según UNE-EN 12207, clasificación a la estanqueidad al agua según UNE-EN 12208 y clasificación a la resistencia a la carga del viento según UNE-EN 12210. Totalmente montada y probada.
Incluye: Colocación de la carpintería. Ajuste final de la hoja. Sellado de juntas perimetrales.
Criterio de medición de proyecto: Número de unidades previstas, según documentación gráfica de Proyecto.
Criterio de medición de obra: Se medirá el número de unidades realmente ejecutadas según especificaciones de Proyecto.</t>
  </si>
  <si>
    <t>Total LCL060</t>
  </si>
  <si>
    <t>LVP010</t>
  </si>
  <si>
    <t>LUNA INCOLORA, de 8 mm, TRATAMIENTO REFLECTANTE</t>
  </si>
  <si>
    <t>Suministro y colocación de luna incolora, de 8 mm, con tratamiento reflectante., fijada sobre carpintería con acuñado mediante calzos de apoyo perimetrales y laterales, sellado en frío con silicona sintética incolora (no acrílica), compatible con el material soporte. Incluso cortes del vidrio y colocación de junquillos.
Incluye: Limpieza de todo tipo de materias o suciedad que pudiera haberse depositado en el interior de los perfiles. Colocación, calzado, montaje y ajuste en la carpintería. Sellado final de estanqueidad.
Criterio de medición de proyecto: Superficie de carpintería a acristalar, según documentación gráfica de Proyecto, incluyendo en cada hoja vidriera las dimensiones del bastidor.
Criterio de medición de obra: Se medirá la superficie realmente ejecutada según especificaciones de Proyecto, sumando, para cada una de las piezas, la superficie resultante de redondear por exceso cada una de sus aristas a múltiplos de 30 mm.</t>
  </si>
  <si>
    <t>Total LVP010</t>
  </si>
  <si>
    <t>R12H130M</t>
  </si>
  <si>
    <t>RESTAURACIÓN MECÁNICA Y PINTURA BARANDA DE ACERO</t>
  </si>
  <si>
    <t>Restauración de barandilla metálica de acero, comprendiendo: reparaciones mecánicas consistentes en la revisión y sustitución si fuera preciso de los elementos no recuperables de la pletina de marco, rigidizadores, varillas de sostén, balaustres, ajuste de la remachería, enderezado de barrotes balaustres y peinazos, revisión de troqueles, revisión de las garras de anclaje, si están sueltas soldar o remachar preferentemente, limpieza general y decapado de pinturas mecánicamente o con decapantes genéricos adecuados al tipo de pintura, eliminación de óxidos mediante desoxidante tipo verseno derivado del ácido EDTA, sosa cáustica o ácido oxálico, y mecánicamente con cepillos metálicos, incluso lijado, limpieza de uniones con chorro de aire a presión, listo para pintar o barnizar con barniz semiseco mate, aporte de acero o pletinas puceladas, cortes, maquinaria auxiliar y pequeño material.</t>
  </si>
  <si>
    <t>Planta primera</t>
  </si>
  <si>
    <t>Barandilla terraza</t>
  </si>
  <si>
    <t>Total R12H130M</t>
  </si>
  <si>
    <t>SRMT</t>
  </si>
  <si>
    <t>REPARACIÓN REMATE METÁLICO TERRAZA</t>
  </si>
  <si>
    <t>Montaje y desmontaje para reparación de remate de chapa de acero galvanizado lacado en color similar al existente, con goteron y elementos de sujeción, colocado perimetralmente recubriendo el forjado de la terraza, incluyendo limpieza, decapado, eliminando las sucesivas capas de pintura  y de óxido que pudieran existir, reparación de zonas dañadas y preparación de superficie a pintar formación de capa de esmalte de dos componentes, color similar al existente, acabado mate, sobre superficie galvanizada , mediante aplicación de una mano de imprimación selladora de dos componentes, a base de resinas epoxi y fosfato de zinc, con un espesor mínimo de película seca de 45 micras por mano (rendimiento: 0,1 l/m²) y dos manos de acabado con esmalte de dos componentes, a base de resinas acrílicas hidroxiladas en combinación con pigmentos inertes y endurecedor isocianato alifático polifuncional, con un espesor mínimo de película seca de 40 micras por mano (rendimiento: 0,077 l/m²). Totalmente instalado.</t>
  </si>
  <si>
    <t>Remate terraza</t>
  </si>
  <si>
    <t>Total SRMT</t>
  </si>
  <si>
    <t>E20WNG050m</t>
  </si>
  <si>
    <t>CANALÓN AC.GALVANIZADO</t>
  </si>
  <si>
    <t>Canalón visto de chapa de acero galvanizada de 0,6 mm. de espesor de sección según detalle de plano A13., fijado al alero mediante soportes galvanizados colocados cada 50 cm., totalmente equipado, incluso con p.p. de piezas especiales y remates finales de chapa galvanizada, soldaduras, fijación a remate de terraza  y piezas de conexión a bajantes, completamente instalado.</t>
  </si>
  <si>
    <t>Total E20WNG050m</t>
  </si>
  <si>
    <t>E20WJG020</t>
  </si>
  <si>
    <t>BAJANTE A.GALVANIZADO D100 mm.</t>
  </si>
  <si>
    <t>Bajante de chapa de acero galvanizado de 100 mm. de diámetro, instalada con p.p. de conexiones, sujeción a fachada, codos, abrazaderas, etc., medios auxiliares.</t>
  </si>
  <si>
    <t>Zona Terraza</t>
  </si>
  <si>
    <t>Total E20WJG020</t>
  </si>
  <si>
    <t>E14AW030M</t>
  </si>
  <si>
    <t>REMATE CHAPA ACERO GALVANIZADO</t>
  </si>
  <si>
    <t>Remate superior de chapa de acero galvanizado lacado en color, fijado a remate de chapa existente, incluso sellado de juntas y limpieza, instalado, con p.p. de medios auxiliares y pequeño material para su recibido y fijación, terminado.</t>
  </si>
  <si>
    <t>Total E14AW030M</t>
  </si>
  <si>
    <t>ICCV</t>
  </si>
  <si>
    <t>IMPREVISTO CARPINTERIA, CERRAJERÍA Y VIDRERÍA</t>
  </si>
  <si>
    <t>Partida alzada a justificar de imprevistos en el capítulo de carpintería, cerrajería y vidrería.</t>
  </si>
  <si>
    <t>Total ICCV</t>
  </si>
  <si>
    <t>Total 09</t>
  </si>
  <si>
    <t>10</t>
  </si>
  <si>
    <t>PINTURAS</t>
  </si>
  <si>
    <t>RIP020</t>
  </si>
  <si>
    <t>PINTURA PLÁSTICA LISA EN BLANCO, MATE PHOR.HORMIGON</t>
  </si>
  <si>
    <t>Formación de capa de pintura plástica con textura lisa, color blanco, acabado mate, sobre paramentos horizontales  interiores de hormigón, mediante aplicación de una mano de fondo de imprimación a base de copolímeros acrílicos en suspensión acuosa como fijador de superficie y dos manos de acabado con pintura plástica basada en un copolímero acrílico-vinílico (rendimiento: 0,1 l/m² cada mano). Incluso p/p de preparación del soporte mediante limpieza, tratamiento del 10% de su superficie contra la presencia de grasa o humedad, mediante la aplicación de pintura tixotrópica mate a base de resinas especiales y disolventes desodorizados y p.p. medios auxiliares.
Incluye: Preparación del soporte. Aplicación de la mano de fondo. Aplicación de las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</si>
  <si>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Paramentos horizontales</t>
  </si>
  <si>
    <t>Sala Pretratamiento (70%superf)</t>
  </si>
  <si>
    <t>Centro de control maquinaria y telecontrol</t>
  </si>
  <si>
    <t>Total RIP020</t>
  </si>
  <si>
    <t>RIP025</t>
  </si>
  <si>
    <t>PINTURA PLASTICA LISA BLANCO</t>
  </si>
  <si>
    <t>Formación de capa de pintura plástica con textura lisa, color blanco, acabado mate, sobre paramentos horizontales y verticales interiores de mortero de cemento, mediante aplicación de una mano de fondo de imprimación a base de copolímeros acrílicos en suspensión acuosa como fijador de superficie y dos manos de acabado con pintura plástica en dispersión acuosa tipo II según UNE 48243 (rendimiento: 0,187 l/m² cada mano). Incluso p/p de preparación del soporte mediante limpieza, regularización del 10% de su superficie en aquellos puntos donde haya pequeñas imperfecciones, golpes o arañazos, con enlucido de interior, aplicado con espátula, llana o equipo neumático.
Incluye: Preparación del soporte. Aplicación de la mano de fondo. Aplicación de las manos de acabado.
Criterio de medición de proyecto: Superficie medida según documentación gráfica de Proyecto, con el mismo criterio que el soporte base.
Criterio de medición de obra: Se medirá la superficie realmente ejecutada según especificaciones de Proyecto, con el mismo criterio que el soporte base.</t>
  </si>
  <si>
    <t>Paramentos verticales</t>
  </si>
  <si>
    <t>Sala Pretratamiento (50%)</t>
  </si>
  <si>
    <t>Zona escalera</t>
  </si>
  <si>
    <t>Laboratorio</t>
  </si>
  <si>
    <t>Total RIP025</t>
  </si>
  <si>
    <t>E27HA040OXIRO</t>
  </si>
  <si>
    <t>PINTURA ELEMENTOS METÁLICOS CON OXYRÓN</t>
  </si>
  <si>
    <t>Pintura con oxyrón 2 manos, previo rascado de óxido mediante cepillo metálico y limpieza de la superficie, aplicado con brocha o pistola, según NTE-RPP-2.</t>
  </si>
  <si>
    <t>Repaso elementos</t>
  </si>
  <si>
    <t>Total E27HA040OXIRO</t>
  </si>
  <si>
    <t>PIM</t>
  </si>
  <si>
    <t>IMPREVISTOS PINTURA</t>
  </si>
  <si>
    <t>Partida alzada a justificar en el capítulo de pintura.</t>
  </si>
  <si>
    <t>Total PIM</t>
  </si>
  <si>
    <t>Total 10</t>
  </si>
  <si>
    <t>14</t>
  </si>
  <si>
    <t>GESTION DE RESIDUOS</t>
  </si>
  <si>
    <t>GERSCEN</t>
  </si>
  <si>
    <t>GESTION DE RESIDUOS RCDs</t>
  </si>
  <si>
    <t>Estimación orientativa de los costes de tratamiento de los residuos de construcción de la obra según  datos y cálculos del Estudio de Gestión de Residuos del presente proyecto, sin incluir actuaciones previas, demoliciones y desmontajes incluida en otras partes del presente presupuesto, según anejo nº 5 "Estudio de Gestion de residuos".</t>
  </si>
  <si>
    <t>Total GERSCEN</t>
  </si>
  <si>
    <t>Total 14</t>
  </si>
  <si>
    <t>15</t>
  </si>
  <si>
    <t>SEGURIDAD Y SALUD</t>
  </si>
  <si>
    <t>SYSCEN</t>
  </si>
  <si>
    <t>SEGURIDAD</t>
  </si>
  <si>
    <t>UD</t>
  </si>
  <si>
    <t>Aplicación de las Medidas de seguridad necesarias ( protección colectiva, equipos de protección individual, señalización, etc.)  para la correcta ejecución de las obras según anejo 6 "Estudio de Seguridad y Salud".</t>
  </si>
  <si>
    <t>Total SYSCEN</t>
  </si>
  <si>
    <t>Total 15</t>
  </si>
  <si>
    <t>16</t>
  </si>
  <si>
    <t>CONTROL DE CALIDAD</t>
  </si>
  <si>
    <t>CO1CAL01M</t>
  </si>
  <si>
    <t>Control de Calidad</t>
  </si>
  <si>
    <t>Ud. Realización de un Control de Calidad de los materiales utilizados para la ejecución de la obra y de los sistemas constructivos empleados, realizándose los ensayos que se crean necesarios para verificar su buen funcionamiento, y exigiendo las marcas y sellos de calidad, según el anejo 8 "Plan de control de calidad".</t>
  </si>
  <si>
    <t>Total 16</t>
  </si>
  <si>
    <t>Total 0</t>
  </si>
</sst>
</file>

<file path=xl/styles.xml><?xml version="1.0" encoding="utf-8"?>
<styleSheet xmlns="http://schemas.openxmlformats.org/spreadsheetml/2006/main">
  <numFmts count="1">
    <numFmt numFmtId="164" formatCode="#,##0.0?????????"/>
  </numFmts>
  <fonts count="7">
    <font>
      <sz val="11"/>
      <color theme="1"/>
      <name val="Calibri"/>
      <family val="2"/>
      <scheme val="minor"/>
    </font>
    <font>
      <b/>
      <sz val="9"/>
      <color indexed="81"/>
      <name val="Tahoma"/>
      <charset val="1"/>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15"/>
        <bgColor indexed="64"/>
      </patternFill>
    </fill>
    <fill>
      <patternFill patternType="solid">
        <fgColor indexed="22"/>
        <bgColor indexed="64"/>
      </patternFill>
    </fill>
  </fills>
  <borders count="1">
    <border>
      <left/>
      <right/>
      <top/>
      <bottom/>
      <diagonal/>
    </border>
  </borders>
  <cellStyleXfs count="1">
    <xf numFmtId="0" fontId="0" fillId="0" borderId="0"/>
  </cellStyleXfs>
  <cellXfs count="24">
    <xf numFmtId="0" fontId="0" fillId="0" borderId="0" xfId="0"/>
    <xf numFmtId="49" fontId="4" fillId="0" borderId="0" xfId="0" applyNumberFormat="1" applyFont="1"/>
    <xf numFmtId="0" fontId="4" fillId="0" borderId="0" xfId="0"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6" fillId="0" borderId="0" xfId="0" applyNumberFormat="1" applyFont="1" applyAlignment="1">
      <alignment horizontal="right" vertical="top"/>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0" fontId="3" fillId="3" borderId="0" xfId="0" applyFont="1" applyFill="1" applyAlignment="1">
      <alignment vertical="top"/>
    </xf>
    <xf numFmtId="3" fontId="3" fillId="2" borderId="0" xfId="0" applyNumberFormat="1" applyFont="1" applyFill="1" applyAlignment="1">
      <alignment vertical="top"/>
    </xf>
    <xf numFmtId="4"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4" fontId="2" fillId="2" borderId="0" xfId="0" applyNumberFormat="1" applyFont="1" applyFill="1" applyAlignment="1">
      <alignment vertical="top"/>
    </xf>
    <xf numFmtId="0" fontId="2" fillId="0" borderId="0" xfId="0" applyFont="1" applyAlignment="1">
      <alignment vertical="top" wrapText="1"/>
    </xf>
    <xf numFmtId="164" fontId="2" fillId="0" borderId="0" xfId="0" applyNumberFormat="1" applyFont="1" applyAlignment="1">
      <alignment vertical="top"/>
    </xf>
    <xf numFmtId="4" fontId="2" fillId="0" borderId="0" xfId="0" applyNumberFormat="1" applyFont="1" applyAlignment="1">
      <alignment vertical="top"/>
    </xf>
    <xf numFmtId="49" fontId="3" fillId="0" borderId="0" xfId="0" applyNumberFormat="1" applyFont="1" applyAlignment="1">
      <alignment vertical="top"/>
    </xf>
    <xf numFmtId="0" fontId="2" fillId="4" borderId="0" xfId="0" applyFont="1" applyFill="1" applyAlignment="1">
      <alignment vertical="top"/>
    </xf>
    <xf numFmtId="0" fontId="2" fillId="4" borderId="0" xfId="0" applyFont="1" applyFill="1" applyAlignment="1">
      <alignment vertical="top" wrapText="1"/>
    </xf>
    <xf numFmtId="3" fontId="2" fillId="0" borderId="0" xfId="0" applyNumberFormat="1" applyFont="1" applyAlignment="1">
      <alignment vertical="top"/>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716"/>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5"/>
  <cols>
    <col min="1" max="1" width="15.5703125" bestFit="1" customWidth="1"/>
    <col min="2" max="2" width="6.5703125" customWidth="1"/>
    <col min="3" max="3" width="3.7109375" customWidth="1"/>
    <col min="4" max="4" width="32.85546875" customWidth="1"/>
    <col min="5" max="5" width="39.85546875" bestFit="1" customWidth="1"/>
    <col min="6" max="6" width="11.7109375" bestFit="1" customWidth="1"/>
    <col min="7" max="7" width="8.5703125" customWidth="1"/>
    <col min="8" max="8" width="8.140625" customWidth="1"/>
    <col min="9" max="9" width="6.5703125" customWidth="1"/>
    <col min="10" max="10" width="15.7109375" bestFit="1" customWidth="1"/>
    <col min="11" max="11" width="7.85546875" customWidth="1"/>
    <col min="12" max="13" width="8.7109375" customWidth="1"/>
  </cols>
  <sheetData>
    <row r="1" spans="1:13">
      <c r="A1" s="1" t="s">
        <v>0</v>
      </c>
      <c r="B1" s="2"/>
      <c r="C1" s="2"/>
      <c r="D1" s="2"/>
      <c r="E1" s="2"/>
      <c r="F1" s="2"/>
      <c r="G1" s="2"/>
      <c r="H1" s="2"/>
      <c r="I1" s="2"/>
      <c r="J1" s="2"/>
      <c r="K1" s="2"/>
      <c r="L1" s="2"/>
      <c r="M1" s="2"/>
    </row>
    <row r="2" spans="1:13" ht="18.75">
      <c r="A2" s="3" t="s">
        <v>1</v>
      </c>
      <c r="B2" s="4"/>
      <c r="C2" s="4"/>
      <c r="D2" s="4"/>
      <c r="E2" s="4"/>
      <c r="F2" s="4"/>
      <c r="G2" s="4"/>
      <c r="H2" s="4"/>
      <c r="I2" s="4"/>
      <c r="J2" s="4"/>
      <c r="K2" s="4"/>
      <c r="L2" s="4"/>
      <c r="M2" s="4"/>
    </row>
    <row r="3" spans="1:13">
      <c r="A3" s="5" t="s">
        <v>2</v>
      </c>
      <c r="B3" s="5" t="s">
        <v>5</v>
      </c>
      <c r="C3" s="5" t="s">
        <v>6</v>
      </c>
      <c r="D3" s="6" t="s">
        <v>3</v>
      </c>
      <c r="E3" s="5" t="s">
        <v>9</v>
      </c>
      <c r="F3" s="7" t="s">
        <v>10</v>
      </c>
      <c r="G3" s="7" t="s">
        <v>11</v>
      </c>
      <c r="H3" s="7" t="s">
        <v>12</v>
      </c>
      <c r="I3" s="7" t="s">
        <v>13</v>
      </c>
      <c r="J3" s="7" t="s">
        <v>14</v>
      </c>
      <c r="K3" s="7" t="s">
        <v>7</v>
      </c>
      <c r="L3" s="7" t="s">
        <v>8</v>
      </c>
      <c r="M3" s="7" t="s">
        <v>4</v>
      </c>
    </row>
    <row r="4" spans="1:13">
      <c r="A4" s="8" t="s">
        <v>15</v>
      </c>
      <c r="B4" s="8" t="s">
        <v>17</v>
      </c>
      <c r="C4" s="8" t="s">
        <v>0</v>
      </c>
      <c r="D4" s="9" t="s">
        <v>16</v>
      </c>
      <c r="E4" s="10"/>
      <c r="F4" s="10"/>
      <c r="G4" s="10"/>
      <c r="H4" s="10"/>
      <c r="I4" s="10"/>
      <c r="J4" s="10"/>
      <c r="K4" s="11">
        <f>K87</f>
        <v>1</v>
      </c>
      <c r="L4" s="12">
        <f>L87</f>
        <v>36287.86</v>
      </c>
      <c r="M4" s="12">
        <f>M87</f>
        <v>36287.86</v>
      </c>
    </row>
    <row r="5" spans="1:13">
      <c r="A5" s="13" t="s">
        <v>18</v>
      </c>
      <c r="B5" s="13" t="s">
        <v>20</v>
      </c>
      <c r="C5" s="13" t="s">
        <v>21</v>
      </c>
      <c r="D5" s="14" t="s">
        <v>19</v>
      </c>
      <c r="E5" s="15"/>
      <c r="F5" s="15"/>
      <c r="G5" s="15"/>
      <c r="H5" s="15"/>
      <c r="I5" s="15"/>
      <c r="J5" s="15"/>
      <c r="K5" s="16">
        <f>K9</f>
        <v>520</v>
      </c>
      <c r="L5" s="16">
        <f>L9</f>
        <v>0.6</v>
      </c>
      <c r="M5" s="16">
        <f>M9</f>
        <v>312</v>
      </c>
    </row>
    <row r="6" spans="1:13" ht="33.75">
      <c r="A6" s="15"/>
      <c r="B6" s="15"/>
      <c r="C6" s="15"/>
      <c r="D6" s="17" t="s">
        <v>22</v>
      </c>
      <c r="E6" s="15"/>
      <c r="F6" s="15"/>
      <c r="G6" s="15"/>
      <c r="H6" s="15"/>
      <c r="I6" s="15"/>
      <c r="J6" s="15"/>
      <c r="K6" s="15"/>
      <c r="L6" s="15"/>
      <c r="M6" s="15"/>
    </row>
    <row r="7" spans="1:13">
      <c r="A7" s="15"/>
      <c r="B7" s="15"/>
      <c r="C7" s="15"/>
      <c r="D7" s="17"/>
      <c r="E7" s="13" t="s">
        <v>23</v>
      </c>
      <c r="F7" s="18">
        <v>1</v>
      </c>
      <c r="G7" s="19">
        <v>40</v>
      </c>
      <c r="H7" s="19">
        <v>10</v>
      </c>
      <c r="I7" s="19">
        <v>0</v>
      </c>
      <c r="J7" s="16">
        <f>OR(F7&lt;&gt;0,G7&lt;&gt;0,H7&lt;&gt;0,I7&lt;&gt;0)*(F7 + (F7 = 0))*(G7 + (G7 = 0))*(H7 + (H7 = 0))*(I7 + (I7 = 0))</f>
        <v>400</v>
      </c>
      <c r="K7" s="15"/>
      <c r="L7" s="15"/>
      <c r="M7" s="15"/>
    </row>
    <row r="8" spans="1:13">
      <c r="A8" s="15"/>
      <c r="B8" s="15"/>
      <c r="C8" s="15"/>
      <c r="D8" s="17"/>
      <c r="E8" s="13" t="s">
        <v>24</v>
      </c>
      <c r="F8" s="18">
        <v>1</v>
      </c>
      <c r="G8" s="19">
        <v>20</v>
      </c>
      <c r="H8" s="19">
        <v>6</v>
      </c>
      <c r="I8" s="19">
        <v>0</v>
      </c>
      <c r="J8" s="16">
        <f>OR(F8&lt;&gt;0,G8&lt;&gt;0,H8&lt;&gt;0,I8&lt;&gt;0)*(F8 + (F8 = 0))*(G8 + (G8 = 0))*(H8 + (H8 = 0))*(I8 + (I8 = 0))</f>
        <v>120</v>
      </c>
      <c r="K8" s="15"/>
      <c r="L8" s="15"/>
      <c r="M8" s="15"/>
    </row>
    <row r="9" spans="1:13">
      <c r="A9" s="15"/>
      <c r="B9" s="15"/>
      <c r="C9" s="15"/>
      <c r="D9" s="17"/>
      <c r="E9" s="15"/>
      <c r="F9" s="15"/>
      <c r="G9" s="15"/>
      <c r="H9" s="15"/>
      <c r="I9" s="15"/>
      <c r="J9" s="20" t="s">
        <v>25</v>
      </c>
      <c r="K9" s="12">
        <f>SUM(J7:J8)</f>
        <v>520</v>
      </c>
      <c r="L9" s="19">
        <v>0.6</v>
      </c>
      <c r="M9" s="12">
        <f>ROUND(L9*K9,2)</f>
        <v>312</v>
      </c>
    </row>
    <row r="10" spans="1:13" ht="0.95" customHeight="1">
      <c r="A10" s="21"/>
      <c r="B10" s="21"/>
      <c r="C10" s="21"/>
      <c r="D10" s="22"/>
      <c r="E10" s="21"/>
      <c r="F10" s="21"/>
      <c r="G10" s="21"/>
      <c r="H10" s="21"/>
      <c r="I10" s="21"/>
      <c r="J10" s="21"/>
      <c r="K10" s="21"/>
      <c r="L10" s="21"/>
      <c r="M10" s="21"/>
    </row>
    <row r="11" spans="1:13">
      <c r="A11" s="13" t="s">
        <v>26</v>
      </c>
      <c r="B11" s="13" t="s">
        <v>20</v>
      </c>
      <c r="C11" s="13" t="s">
        <v>28</v>
      </c>
      <c r="D11" s="14" t="s">
        <v>27</v>
      </c>
      <c r="E11" s="15"/>
      <c r="F11" s="15"/>
      <c r="G11" s="15"/>
      <c r="H11" s="15"/>
      <c r="I11" s="15"/>
      <c r="J11" s="15"/>
      <c r="K11" s="16">
        <f>K16</f>
        <v>127.2</v>
      </c>
      <c r="L11" s="16">
        <f>L16</f>
        <v>2.75</v>
      </c>
      <c r="M11" s="16">
        <f>M16</f>
        <v>349.8</v>
      </c>
    </row>
    <row r="12" spans="1:13" ht="45">
      <c r="A12" s="15"/>
      <c r="B12" s="15"/>
      <c r="C12" s="15"/>
      <c r="D12" s="17" t="s">
        <v>29</v>
      </c>
      <c r="E12" s="15"/>
      <c r="F12" s="15"/>
      <c r="G12" s="15"/>
      <c r="H12" s="15"/>
      <c r="I12" s="15"/>
      <c r="J12" s="15"/>
      <c r="K12" s="15"/>
      <c r="L12" s="15"/>
      <c r="M12" s="15"/>
    </row>
    <row r="13" spans="1:13">
      <c r="A13" s="15"/>
      <c r="B13" s="15"/>
      <c r="C13" s="15"/>
      <c r="D13" s="17"/>
      <c r="E13" s="13" t="s">
        <v>24</v>
      </c>
      <c r="F13" s="18">
        <v>1</v>
      </c>
      <c r="G13" s="19">
        <v>20</v>
      </c>
      <c r="H13" s="19">
        <v>6</v>
      </c>
      <c r="I13" s="19">
        <v>0</v>
      </c>
      <c r="J13" s="16">
        <f>OR(F13&lt;&gt;0,G13&lt;&gt;0,H13&lt;&gt;0,I13&lt;&gt;0)*(F13 + (F13 = 0))*(G13 + (G13 = 0))*(H13 + (H13 = 0))*(I13 + (I13 = 0))</f>
        <v>120</v>
      </c>
      <c r="K13" s="15"/>
      <c r="L13" s="15"/>
      <c r="M13" s="15"/>
    </row>
    <row r="14" spans="1:13">
      <c r="A14" s="15"/>
      <c r="B14" s="15"/>
      <c r="C14" s="15"/>
      <c r="D14" s="17"/>
      <c r="E14" s="13" t="s">
        <v>30</v>
      </c>
      <c r="F14" s="18">
        <v>0</v>
      </c>
      <c r="G14" s="19">
        <v>0</v>
      </c>
      <c r="H14" s="19">
        <v>0</v>
      </c>
      <c r="I14" s="19">
        <v>0</v>
      </c>
      <c r="J14" s="16">
        <f>OR(F14&lt;&gt;0,G14&lt;&gt;0,H14&lt;&gt;0,I14&lt;&gt;0)*(F14 + (F14 = 0))*(G14 + (G14 = 0))*(H14 + (H14 = 0))*(I14 + (I14 = 0))</f>
        <v>0</v>
      </c>
      <c r="K14" s="15"/>
      <c r="L14" s="15"/>
      <c r="M14" s="15"/>
    </row>
    <row r="15" spans="1:13">
      <c r="A15" s="15"/>
      <c r="B15" s="15"/>
      <c r="C15" s="15"/>
      <c r="D15" s="17"/>
      <c r="E15" s="13" t="s">
        <v>31</v>
      </c>
      <c r="F15" s="18">
        <v>6</v>
      </c>
      <c r="G15" s="19">
        <v>1.2</v>
      </c>
      <c r="H15" s="19">
        <v>1</v>
      </c>
      <c r="I15" s="19">
        <v>0</v>
      </c>
      <c r="J15" s="16">
        <f>OR(F15&lt;&gt;0,G15&lt;&gt;0,H15&lt;&gt;0,I15&lt;&gt;0)*(F15 + (F15 = 0))*(G15 + (G15 = 0))*(H15 + (H15 = 0))*(I15 + (I15 = 0))</f>
        <v>7.2</v>
      </c>
      <c r="K15" s="15"/>
      <c r="L15" s="15"/>
      <c r="M15" s="15"/>
    </row>
    <row r="16" spans="1:13">
      <c r="A16" s="15"/>
      <c r="B16" s="15"/>
      <c r="C16" s="15"/>
      <c r="D16" s="17"/>
      <c r="E16" s="15"/>
      <c r="F16" s="15"/>
      <c r="G16" s="15"/>
      <c r="H16" s="15"/>
      <c r="I16" s="15"/>
      <c r="J16" s="20" t="s">
        <v>32</v>
      </c>
      <c r="K16" s="12">
        <f>SUM(J13:J15)</f>
        <v>127.2</v>
      </c>
      <c r="L16" s="19">
        <v>2.75</v>
      </c>
      <c r="M16" s="12">
        <f>ROUND(L16*K16,2)</f>
        <v>349.8</v>
      </c>
    </row>
    <row r="17" spans="1:13" ht="0.95" customHeight="1">
      <c r="A17" s="21"/>
      <c r="B17" s="21"/>
      <c r="C17" s="21"/>
      <c r="D17" s="22"/>
      <c r="E17" s="21"/>
      <c r="F17" s="21"/>
      <c r="G17" s="21"/>
      <c r="H17" s="21"/>
      <c r="I17" s="21"/>
      <c r="J17" s="21"/>
      <c r="K17" s="21"/>
      <c r="L17" s="21"/>
      <c r="M17" s="21"/>
    </row>
    <row r="18" spans="1:13">
      <c r="A18" s="13" t="s">
        <v>33</v>
      </c>
      <c r="B18" s="13" t="s">
        <v>20</v>
      </c>
      <c r="C18" s="13" t="s">
        <v>28</v>
      </c>
      <c r="D18" s="14" t="s">
        <v>34</v>
      </c>
      <c r="E18" s="15"/>
      <c r="F18" s="15"/>
      <c r="G18" s="15"/>
      <c r="H18" s="15"/>
      <c r="I18" s="15"/>
      <c r="J18" s="15"/>
      <c r="K18" s="16">
        <f>K21</f>
        <v>25</v>
      </c>
      <c r="L18" s="16">
        <f>L21</f>
        <v>24.1</v>
      </c>
      <c r="M18" s="16">
        <f>M21</f>
        <v>602.5</v>
      </c>
    </row>
    <row r="19" spans="1:13" ht="45">
      <c r="A19" s="15"/>
      <c r="B19" s="15"/>
      <c r="C19" s="15"/>
      <c r="D19" s="17" t="s">
        <v>35</v>
      </c>
      <c r="E19" s="15"/>
      <c r="F19" s="15"/>
      <c r="G19" s="15"/>
      <c r="H19" s="15"/>
      <c r="I19" s="15"/>
      <c r="J19" s="15"/>
      <c r="K19" s="15"/>
      <c r="L19" s="15"/>
      <c r="M19" s="15"/>
    </row>
    <row r="20" spans="1:13">
      <c r="A20" s="15"/>
      <c r="B20" s="15"/>
      <c r="C20" s="15"/>
      <c r="D20" s="17"/>
      <c r="E20" s="13" t="s">
        <v>36</v>
      </c>
      <c r="F20" s="18">
        <v>1</v>
      </c>
      <c r="G20" s="19">
        <v>5</v>
      </c>
      <c r="H20" s="19">
        <v>0</v>
      </c>
      <c r="I20" s="19">
        <v>5</v>
      </c>
      <c r="J20" s="16">
        <f>OR(F20&lt;&gt;0,G20&lt;&gt;0,H20&lt;&gt;0,I20&lt;&gt;0)*(F20 + (F20 = 0))*(G20 + (G20 = 0))*(H20 + (H20 = 0))*(I20 + (I20 = 0))</f>
        <v>25</v>
      </c>
      <c r="K20" s="15"/>
      <c r="L20" s="15"/>
      <c r="M20" s="15"/>
    </row>
    <row r="21" spans="1:13">
      <c r="A21" s="15"/>
      <c r="B21" s="15"/>
      <c r="C21" s="15"/>
      <c r="D21" s="17"/>
      <c r="E21" s="15"/>
      <c r="F21" s="15"/>
      <c r="G21" s="15"/>
      <c r="H21" s="15"/>
      <c r="I21" s="15"/>
      <c r="J21" s="20" t="s">
        <v>37</v>
      </c>
      <c r="K21" s="12">
        <f>SUM(J20:J20)</f>
        <v>25</v>
      </c>
      <c r="L21" s="19">
        <v>24.1</v>
      </c>
      <c r="M21" s="12">
        <f>ROUND(L21*K21,2)</f>
        <v>602.5</v>
      </c>
    </row>
    <row r="22" spans="1:13" ht="0.95" customHeight="1">
      <c r="A22" s="21"/>
      <c r="B22" s="21"/>
      <c r="C22" s="21"/>
      <c r="D22" s="22"/>
      <c r="E22" s="21"/>
      <c r="F22" s="21"/>
      <c r="G22" s="21"/>
      <c r="H22" s="21"/>
      <c r="I22" s="21"/>
      <c r="J22" s="21"/>
      <c r="K22" s="21"/>
      <c r="L22" s="21"/>
      <c r="M22" s="21"/>
    </row>
    <row r="23" spans="1:13">
      <c r="A23" s="13" t="s">
        <v>38</v>
      </c>
      <c r="B23" s="13" t="s">
        <v>20</v>
      </c>
      <c r="C23" s="13" t="s">
        <v>40</v>
      </c>
      <c r="D23" s="14" t="s">
        <v>39</v>
      </c>
      <c r="E23" s="15"/>
      <c r="F23" s="15"/>
      <c r="G23" s="15"/>
      <c r="H23" s="15"/>
      <c r="I23" s="15"/>
      <c r="J23" s="15"/>
      <c r="K23" s="16">
        <f>K26</f>
        <v>960</v>
      </c>
      <c r="L23" s="16">
        <f>L26</f>
        <v>2.86</v>
      </c>
      <c r="M23" s="16">
        <f>M26</f>
        <v>2745.6</v>
      </c>
    </row>
    <row r="24" spans="1:13" ht="45">
      <c r="A24" s="15"/>
      <c r="B24" s="15"/>
      <c r="C24" s="15"/>
      <c r="D24" s="17" t="s">
        <v>41</v>
      </c>
      <c r="E24" s="15"/>
      <c r="F24" s="15"/>
      <c r="G24" s="15"/>
      <c r="H24" s="15"/>
      <c r="I24" s="15"/>
      <c r="J24" s="15"/>
      <c r="K24" s="15"/>
      <c r="L24" s="15"/>
      <c r="M24" s="15"/>
    </row>
    <row r="25" spans="1:13">
      <c r="A25" s="15"/>
      <c r="B25" s="15"/>
      <c r="C25" s="15"/>
      <c r="D25" s="17"/>
      <c r="E25" s="13" t="s">
        <v>24</v>
      </c>
      <c r="F25" s="18">
        <v>1</v>
      </c>
      <c r="G25" s="19">
        <v>20</v>
      </c>
      <c r="H25" s="19">
        <v>6</v>
      </c>
      <c r="I25" s="19">
        <v>8</v>
      </c>
      <c r="J25" s="16">
        <f>OR(F25&lt;&gt;0,G25&lt;&gt;0,H25&lt;&gt;0,I25&lt;&gt;0)*(F25 + (F25 = 0))*(G25 + (G25 = 0))*(H25 + (H25 = 0))*(I25 + (I25 = 0))</f>
        <v>960</v>
      </c>
      <c r="K25" s="15"/>
      <c r="L25" s="15"/>
      <c r="M25" s="15"/>
    </row>
    <row r="26" spans="1:13">
      <c r="A26" s="15"/>
      <c r="B26" s="15"/>
      <c r="C26" s="15"/>
      <c r="D26" s="17"/>
      <c r="E26" s="15"/>
      <c r="F26" s="15"/>
      <c r="G26" s="15"/>
      <c r="H26" s="15"/>
      <c r="I26" s="15"/>
      <c r="J26" s="20" t="s">
        <v>42</v>
      </c>
      <c r="K26" s="12">
        <f>SUM(J25:J25)</f>
        <v>960</v>
      </c>
      <c r="L26" s="19">
        <v>2.86</v>
      </c>
      <c r="M26" s="12">
        <f>ROUND(L26*K26,2)</f>
        <v>2745.6</v>
      </c>
    </row>
    <row r="27" spans="1:13" ht="0.95" customHeight="1">
      <c r="A27" s="21"/>
      <c r="B27" s="21"/>
      <c r="C27" s="21"/>
      <c r="D27" s="22"/>
      <c r="E27" s="21"/>
      <c r="F27" s="21"/>
      <c r="G27" s="21"/>
      <c r="H27" s="21"/>
      <c r="I27" s="21"/>
      <c r="J27" s="21"/>
      <c r="K27" s="21"/>
      <c r="L27" s="21"/>
      <c r="M27" s="21"/>
    </row>
    <row r="28" spans="1:13">
      <c r="A28" s="13" t="s">
        <v>43</v>
      </c>
      <c r="B28" s="13" t="s">
        <v>20</v>
      </c>
      <c r="C28" s="13" t="s">
        <v>40</v>
      </c>
      <c r="D28" s="14" t="s">
        <v>44</v>
      </c>
      <c r="E28" s="15"/>
      <c r="F28" s="15"/>
      <c r="G28" s="15"/>
      <c r="H28" s="15"/>
      <c r="I28" s="15"/>
      <c r="J28" s="15"/>
      <c r="K28" s="16">
        <f>K35</f>
        <v>5.17</v>
      </c>
      <c r="L28" s="16">
        <f>L35</f>
        <v>9.74</v>
      </c>
      <c r="M28" s="16">
        <f>M35</f>
        <v>50.36</v>
      </c>
    </row>
    <row r="29" spans="1:13" ht="45">
      <c r="A29" s="15"/>
      <c r="B29" s="15"/>
      <c r="C29" s="15"/>
      <c r="D29" s="17" t="s">
        <v>45</v>
      </c>
      <c r="E29" s="15"/>
      <c r="F29" s="15"/>
      <c r="G29" s="15"/>
      <c r="H29" s="15"/>
      <c r="I29" s="15"/>
      <c r="J29" s="15"/>
      <c r="K29" s="15"/>
      <c r="L29" s="15"/>
      <c r="M29" s="15"/>
    </row>
    <row r="30" spans="1:13">
      <c r="A30" s="15"/>
      <c r="B30" s="15"/>
      <c r="C30" s="15"/>
      <c r="D30" s="17"/>
      <c r="E30" s="13" t="s">
        <v>46</v>
      </c>
      <c r="F30" s="18">
        <v>0</v>
      </c>
      <c r="G30" s="19">
        <v>0</v>
      </c>
      <c r="H30" s="19">
        <v>0</v>
      </c>
      <c r="I30" s="19">
        <v>0</v>
      </c>
      <c r="J30" s="16">
        <f>OR(F30&lt;&gt;0,G30&lt;&gt;0,H30&lt;&gt;0,I30&lt;&gt;0)*(F30 + (F30 = 0))*(G30 + (G30 = 0))*(H30 + (H30 = 0))*(I30 + (I30 = 0))</f>
        <v>0</v>
      </c>
      <c r="K30" s="15"/>
      <c r="L30" s="15"/>
      <c r="M30" s="15"/>
    </row>
    <row r="31" spans="1:13">
      <c r="A31" s="15"/>
      <c r="B31" s="15"/>
      <c r="C31" s="15"/>
      <c r="D31" s="17"/>
      <c r="E31" s="13" t="s">
        <v>47</v>
      </c>
      <c r="F31" s="18">
        <v>1</v>
      </c>
      <c r="G31" s="19">
        <v>1.2</v>
      </c>
      <c r="H31" s="19">
        <v>1.2</v>
      </c>
      <c r="I31" s="19">
        <v>0.8</v>
      </c>
      <c r="J31" s="16">
        <f>OR(F31&lt;&gt;0,G31&lt;&gt;0,H31&lt;&gt;0,I31&lt;&gt;0)*(F31 + (F31 = 0))*(G31 + (G31 = 0))*(H31 + (H31 = 0))*(I31 + (I31 = 0))</f>
        <v>1.1499999999999999</v>
      </c>
      <c r="K31" s="15"/>
      <c r="L31" s="15"/>
      <c r="M31" s="15"/>
    </row>
    <row r="32" spans="1:13">
      <c r="A32" s="15"/>
      <c r="B32" s="15"/>
      <c r="C32" s="15"/>
      <c r="D32" s="17"/>
      <c r="E32" s="13" t="s">
        <v>48</v>
      </c>
      <c r="F32" s="18">
        <v>1</v>
      </c>
      <c r="G32" s="19">
        <v>1.4</v>
      </c>
      <c r="H32" s="19">
        <v>1.2</v>
      </c>
      <c r="I32" s="19">
        <v>0.8</v>
      </c>
      <c r="J32" s="16">
        <f>OR(F32&lt;&gt;0,G32&lt;&gt;0,H32&lt;&gt;0,I32&lt;&gt;0)*(F32 + (F32 = 0))*(G32 + (G32 = 0))*(H32 + (H32 = 0))*(I32 + (I32 = 0))</f>
        <v>1.34</v>
      </c>
      <c r="K32" s="15"/>
      <c r="L32" s="15"/>
      <c r="M32" s="15"/>
    </row>
    <row r="33" spans="1:13">
      <c r="A33" s="15"/>
      <c r="B33" s="15"/>
      <c r="C33" s="15"/>
      <c r="D33" s="17"/>
      <c r="E33" s="13" t="s">
        <v>49</v>
      </c>
      <c r="F33" s="18">
        <v>1</v>
      </c>
      <c r="G33" s="19">
        <v>1.4</v>
      </c>
      <c r="H33" s="19">
        <v>1.2</v>
      </c>
      <c r="I33" s="19">
        <v>0.8</v>
      </c>
      <c r="J33" s="16">
        <f>OR(F33&lt;&gt;0,G33&lt;&gt;0,H33&lt;&gt;0,I33&lt;&gt;0)*(F33 + (F33 = 0))*(G33 + (G33 = 0))*(H33 + (H33 = 0))*(I33 + (I33 = 0))</f>
        <v>1.34</v>
      </c>
      <c r="K33" s="15"/>
      <c r="L33" s="15"/>
      <c r="M33" s="15"/>
    </row>
    <row r="34" spans="1:13">
      <c r="A34" s="15"/>
      <c r="B34" s="15"/>
      <c r="C34" s="15"/>
      <c r="D34" s="17"/>
      <c r="E34" s="13" t="s">
        <v>50</v>
      </c>
      <c r="F34" s="18">
        <v>1</v>
      </c>
      <c r="G34" s="19">
        <v>1.4</v>
      </c>
      <c r="H34" s="19">
        <v>1.2</v>
      </c>
      <c r="I34" s="19">
        <v>0.8</v>
      </c>
      <c r="J34" s="16">
        <f>OR(F34&lt;&gt;0,G34&lt;&gt;0,H34&lt;&gt;0,I34&lt;&gt;0)*(F34 + (F34 = 0))*(G34 + (G34 = 0))*(H34 + (H34 = 0))*(I34 + (I34 = 0))</f>
        <v>1.34</v>
      </c>
      <c r="K34" s="15"/>
      <c r="L34" s="15"/>
      <c r="M34" s="15"/>
    </row>
    <row r="35" spans="1:13">
      <c r="A35" s="15"/>
      <c r="B35" s="15"/>
      <c r="C35" s="15"/>
      <c r="D35" s="17"/>
      <c r="E35" s="15"/>
      <c r="F35" s="15"/>
      <c r="G35" s="15"/>
      <c r="H35" s="15"/>
      <c r="I35" s="15"/>
      <c r="J35" s="20" t="s">
        <v>51</v>
      </c>
      <c r="K35" s="12">
        <f>SUM(J30:J34)</f>
        <v>5.17</v>
      </c>
      <c r="L35" s="19">
        <v>9.74</v>
      </c>
      <c r="M35" s="12">
        <f>ROUND(L35*K35,2)</f>
        <v>50.36</v>
      </c>
    </row>
    <row r="36" spans="1:13" ht="0.95" customHeight="1">
      <c r="A36" s="21"/>
      <c r="B36" s="21"/>
      <c r="C36" s="21"/>
      <c r="D36" s="22"/>
      <c r="E36" s="21"/>
      <c r="F36" s="21"/>
      <c r="G36" s="21"/>
      <c r="H36" s="21"/>
      <c r="I36" s="21"/>
      <c r="J36" s="21"/>
      <c r="K36" s="21"/>
      <c r="L36" s="21"/>
      <c r="M36" s="21"/>
    </row>
    <row r="37" spans="1:13">
      <c r="A37" s="13" t="s">
        <v>52</v>
      </c>
      <c r="B37" s="13" t="s">
        <v>20</v>
      </c>
      <c r="C37" s="13" t="s">
        <v>54</v>
      </c>
      <c r="D37" s="14" t="s">
        <v>53</v>
      </c>
      <c r="E37" s="15"/>
      <c r="F37" s="15"/>
      <c r="G37" s="15"/>
      <c r="H37" s="15"/>
      <c r="I37" s="15"/>
      <c r="J37" s="15"/>
      <c r="K37" s="16">
        <f>K44</f>
        <v>5.17</v>
      </c>
      <c r="L37" s="16">
        <f>L44</f>
        <v>25.3</v>
      </c>
      <c r="M37" s="16">
        <f>M44</f>
        <v>130.80000000000001</v>
      </c>
    </row>
    <row r="38" spans="1:13" ht="78.75">
      <c r="A38" s="15"/>
      <c r="B38" s="15"/>
      <c r="C38" s="15"/>
      <c r="D38" s="17" t="s">
        <v>55</v>
      </c>
      <c r="E38" s="15"/>
      <c r="F38" s="15"/>
      <c r="G38" s="15"/>
      <c r="H38" s="15"/>
      <c r="I38" s="15"/>
      <c r="J38" s="15"/>
      <c r="K38" s="15"/>
      <c r="L38" s="15"/>
      <c r="M38" s="15"/>
    </row>
    <row r="39" spans="1:13">
      <c r="A39" s="15"/>
      <c r="B39" s="15"/>
      <c r="C39" s="15"/>
      <c r="D39" s="17"/>
      <c r="E39" s="13" t="s">
        <v>46</v>
      </c>
      <c r="F39" s="18">
        <v>0</v>
      </c>
      <c r="G39" s="19">
        <v>0</v>
      </c>
      <c r="H39" s="19">
        <v>0</v>
      </c>
      <c r="I39" s="19">
        <v>0</v>
      </c>
      <c r="J39" s="16">
        <f>OR(F39&lt;&gt;0,G39&lt;&gt;0,H39&lt;&gt;0,I39&lt;&gt;0)*(F39 + (F39 = 0))*(G39 + (G39 = 0))*(H39 + (H39 = 0))*(I39 + (I39 = 0))</f>
        <v>0</v>
      </c>
      <c r="K39" s="15"/>
      <c r="L39" s="15"/>
      <c r="M39" s="15"/>
    </row>
    <row r="40" spans="1:13">
      <c r="A40" s="15"/>
      <c r="B40" s="15"/>
      <c r="C40" s="15"/>
      <c r="D40" s="17"/>
      <c r="E40" s="13" t="s">
        <v>47</v>
      </c>
      <c r="F40" s="18">
        <v>1</v>
      </c>
      <c r="G40" s="19">
        <v>1.2</v>
      </c>
      <c r="H40" s="19">
        <v>1.2</v>
      </c>
      <c r="I40" s="19">
        <v>0.8</v>
      </c>
      <c r="J40" s="16">
        <f>OR(F40&lt;&gt;0,G40&lt;&gt;0,H40&lt;&gt;0,I40&lt;&gt;0)*(F40 + (F40 = 0))*(G40 + (G40 = 0))*(H40 + (H40 = 0))*(I40 + (I40 = 0))</f>
        <v>1.1499999999999999</v>
      </c>
      <c r="K40" s="15"/>
      <c r="L40" s="15"/>
      <c r="M40" s="15"/>
    </row>
    <row r="41" spans="1:13">
      <c r="A41" s="15"/>
      <c r="B41" s="15"/>
      <c r="C41" s="15"/>
      <c r="D41" s="17"/>
      <c r="E41" s="13" t="s">
        <v>48</v>
      </c>
      <c r="F41" s="18">
        <v>1</v>
      </c>
      <c r="G41" s="19">
        <v>1.4</v>
      </c>
      <c r="H41" s="19">
        <v>1.2</v>
      </c>
      <c r="I41" s="19">
        <v>0.8</v>
      </c>
      <c r="J41" s="16">
        <f>OR(F41&lt;&gt;0,G41&lt;&gt;0,H41&lt;&gt;0,I41&lt;&gt;0)*(F41 + (F41 = 0))*(G41 + (G41 = 0))*(H41 + (H41 = 0))*(I41 + (I41 = 0))</f>
        <v>1.34</v>
      </c>
      <c r="K41" s="15"/>
      <c r="L41" s="15"/>
      <c r="M41" s="15"/>
    </row>
    <row r="42" spans="1:13">
      <c r="A42" s="15"/>
      <c r="B42" s="15"/>
      <c r="C42" s="15"/>
      <c r="D42" s="17"/>
      <c r="E42" s="13" t="s">
        <v>49</v>
      </c>
      <c r="F42" s="18">
        <v>1</v>
      </c>
      <c r="G42" s="19">
        <v>1.4</v>
      </c>
      <c r="H42" s="19">
        <v>1.2</v>
      </c>
      <c r="I42" s="19">
        <v>0.8</v>
      </c>
      <c r="J42" s="16">
        <f>OR(F42&lt;&gt;0,G42&lt;&gt;0,H42&lt;&gt;0,I42&lt;&gt;0)*(F42 + (F42 = 0))*(G42 + (G42 = 0))*(H42 + (H42 = 0))*(I42 + (I42 = 0))</f>
        <v>1.34</v>
      </c>
      <c r="K42" s="15"/>
      <c r="L42" s="15"/>
      <c r="M42" s="15"/>
    </row>
    <row r="43" spans="1:13">
      <c r="A43" s="15"/>
      <c r="B43" s="15"/>
      <c r="C43" s="15"/>
      <c r="D43" s="17"/>
      <c r="E43" s="13" t="s">
        <v>50</v>
      </c>
      <c r="F43" s="18">
        <v>1</v>
      </c>
      <c r="G43" s="19">
        <v>1.4</v>
      </c>
      <c r="H43" s="19">
        <v>1.2</v>
      </c>
      <c r="I43" s="19">
        <v>0.8</v>
      </c>
      <c r="J43" s="16">
        <f>OR(F43&lt;&gt;0,G43&lt;&gt;0,H43&lt;&gt;0,I43&lt;&gt;0)*(F43 + (F43 = 0))*(G43 + (G43 = 0))*(H43 + (H43 = 0))*(I43 + (I43 = 0))</f>
        <v>1.34</v>
      </c>
      <c r="K43" s="15"/>
      <c r="L43" s="15"/>
      <c r="M43" s="15"/>
    </row>
    <row r="44" spans="1:13">
      <c r="A44" s="15"/>
      <c r="B44" s="15"/>
      <c r="C44" s="15"/>
      <c r="D44" s="17"/>
      <c r="E44" s="15"/>
      <c r="F44" s="15"/>
      <c r="G44" s="15"/>
      <c r="H44" s="15"/>
      <c r="I44" s="15"/>
      <c r="J44" s="20" t="s">
        <v>56</v>
      </c>
      <c r="K44" s="12">
        <f>SUM(J39:J43)</f>
        <v>5.17</v>
      </c>
      <c r="L44" s="19">
        <v>25.3</v>
      </c>
      <c r="M44" s="12">
        <f>ROUND(L44*K44,2)</f>
        <v>130.80000000000001</v>
      </c>
    </row>
    <row r="45" spans="1:13" ht="0.95" customHeight="1">
      <c r="A45" s="21"/>
      <c r="B45" s="21"/>
      <c r="C45" s="21"/>
      <c r="D45" s="22"/>
      <c r="E45" s="21"/>
      <c r="F45" s="21"/>
      <c r="G45" s="21"/>
      <c r="H45" s="21"/>
      <c r="I45" s="21"/>
      <c r="J45" s="21"/>
      <c r="K45" s="21"/>
      <c r="L45" s="21"/>
      <c r="M45" s="21"/>
    </row>
    <row r="46" spans="1:13">
      <c r="A46" s="13" t="s">
        <v>57</v>
      </c>
      <c r="B46" s="13" t="s">
        <v>20</v>
      </c>
      <c r="C46" s="13" t="s">
        <v>40</v>
      </c>
      <c r="D46" s="14" t="s">
        <v>58</v>
      </c>
      <c r="E46" s="15"/>
      <c r="F46" s="15"/>
      <c r="G46" s="15"/>
      <c r="H46" s="15"/>
      <c r="I46" s="15"/>
      <c r="J46" s="15"/>
      <c r="K46" s="16">
        <f>K52</f>
        <v>1158.56</v>
      </c>
      <c r="L46" s="16">
        <f>L52</f>
        <v>11.81</v>
      </c>
      <c r="M46" s="16">
        <f>M52</f>
        <v>13682.59</v>
      </c>
    </row>
    <row r="47" spans="1:13" ht="157.5">
      <c r="A47" s="15"/>
      <c r="B47" s="15"/>
      <c r="C47" s="15"/>
      <c r="D47" s="17" t="s">
        <v>59</v>
      </c>
      <c r="E47" s="15"/>
      <c r="F47" s="15"/>
      <c r="G47" s="15"/>
      <c r="H47" s="15"/>
      <c r="I47" s="15"/>
      <c r="J47" s="15"/>
      <c r="K47" s="15"/>
      <c r="L47" s="15"/>
      <c r="M47" s="15"/>
    </row>
    <row r="48" spans="1:13">
      <c r="A48" s="15"/>
      <c r="B48" s="15"/>
      <c r="C48" s="15"/>
      <c r="D48" s="17"/>
      <c r="E48" s="13" t="s">
        <v>23</v>
      </c>
      <c r="F48" s="18">
        <v>1</v>
      </c>
      <c r="G48" s="19">
        <v>40</v>
      </c>
      <c r="H48" s="19">
        <v>10</v>
      </c>
      <c r="I48" s="19">
        <v>0.3</v>
      </c>
      <c r="J48" s="16">
        <f>OR(F48&lt;&gt;0,G48&lt;&gt;0,H48&lt;&gt;0,I48&lt;&gt;0)*(F48 + (F48 = 0))*(G48 + (G48 = 0))*(H48 + (H48 = 0))*(I48 + (I48 = 0))</f>
        <v>120</v>
      </c>
      <c r="K48" s="15"/>
      <c r="L48" s="15"/>
      <c r="M48" s="15"/>
    </row>
    <row r="49" spans="1:13">
      <c r="A49" s="15"/>
      <c r="B49" s="15"/>
      <c r="C49" s="15"/>
      <c r="D49" s="17"/>
      <c r="E49" s="13" t="s">
        <v>24</v>
      </c>
      <c r="F49" s="18">
        <v>1</v>
      </c>
      <c r="G49" s="19">
        <v>20</v>
      </c>
      <c r="H49" s="19">
        <v>6</v>
      </c>
      <c r="I49" s="19">
        <v>7</v>
      </c>
      <c r="J49" s="16">
        <f>OR(F49&lt;&gt;0,G49&lt;&gt;0,H49&lt;&gt;0,I49&lt;&gt;0)*(F49 + (F49 = 0))*(G49 + (G49 = 0))*(H49 + (H49 = 0))*(I49 + (I49 = 0))</f>
        <v>840</v>
      </c>
      <c r="K49" s="15"/>
      <c r="L49" s="15"/>
      <c r="M49" s="15"/>
    </row>
    <row r="50" spans="1:13">
      <c r="A50" s="15"/>
      <c r="B50" s="15"/>
      <c r="C50" s="15"/>
      <c r="D50" s="17"/>
      <c r="E50" s="13" t="s">
        <v>60</v>
      </c>
      <c r="F50" s="18">
        <v>1</v>
      </c>
      <c r="G50" s="19">
        <v>5.17</v>
      </c>
      <c r="H50" s="19">
        <v>0</v>
      </c>
      <c r="I50" s="19">
        <v>0</v>
      </c>
      <c r="J50" s="16">
        <f>OR(F50&lt;&gt;0,G50&lt;&gt;0,H50&lt;&gt;0,I50&lt;&gt;0)*(F50 + (F50 = 0))*(G50 + (G50 = 0))*(H50 + (H50 = 0))*(I50 + (I50 = 0))</f>
        <v>5.17</v>
      </c>
      <c r="K50" s="15"/>
      <c r="L50" s="15"/>
      <c r="M50" s="15"/>
    </row>
    <row r="51" spans="1:13">
      <c r="A51" s="15"/>
      <c r="B51" s="15"/>
      <c r="C51" s="15"/>
      <c r="D51" s="17"/>
      <c r="E51" s="13" t="s">
        <v>61</v>
      </c>
      <c r="F51" s="18">
        <v>1</v>
      </c>
      <c r="G51" s="19">
        <v>966.97</v>
      </c>
      <c r="H51" s="19">
        <v>0</v>
      </c>
      <c r="I51" s="19">
        <v>0</v>
      </c>
      <c r="J51" s="19">
        <v>193.39</v>
      </c>
      <c r="K51" s="13" t="s">
        <v>62</v>
      </c>
      <c r="L51" s="15"/>
      <c r="M51" s="15"/>
    </row>
    <row r="52" spans="1:13">
      <c r="A52" s="15"/>
      <c r="B52" s="15"/>
      <c r="C52" s="15"/>
      <c r="D52" s="17"/>
      <c r="E52" s="15"/>
      <c r="F52" s="15"/>
      <c r="G52" s="15"/>
      <c r="H52" s="15"/>
      <c r="I52" s="15"/>
      <c r="J52" s="20" t="s">
        <v>63</v>
      </c>
      <c r="K52" s="12">
        <f>SUM(J48:J51)</f>
        <v>1158.56</v>
      </c>
      <c r="L52" s="19">
        <v>11.81</v>
      </c>
      <c r="M52" s="12">
        <f>ROUND(L52*K52,2)</f>
        <v>13682.59</v>
      </c>
    </row>
    <row r="53" spans="1:13" ht="0.95" customHeight="1">
      <c r="A53" s="21"/>
      <c r="B53" s="21"/>
      <c r="C53" s="21"/>
      <c r="D53" s="22"/>
      <c r="E53" s="21"/>
      <c r="F53" s="21"/>
      <c r="G53" s="21"/>
      <c r="H53" s="21"/>
      <c r="I53" s="21"/>
      <c r="J53" s="21"/>
      <c r="K53" s="21"/>
      <c r="L53" s="21"/>
      <c r="M53" s="21"/>
    </row>
    <row r="54" spans="1:13">
      <c r="A54" s="13" t="s">
        <v>64</v>
      </c>
      <c r="B54" s="13" t="s">
        <v>20</v>
      </c>
      <c r="C54" s="13" t="s">
        <v>66</v>
      </c>
      <c r="D54" s="14" t="s">
        <v>65</v>
      </c>
      <c r="E54" s="15"/>
      <c r="F54" s="15"/>
      <c r="G54" s="15"/>
      <c r="H54" s="15"/>
      <c r="I54" s="15"/>
      <c r="J54" s="15"/>
      <c r="K54" s="16">
        <f>K57</f>
        <v>144.56</v>
      </c>
      <c r="L54" s="16">
        <f>L57</f>
        <v>9.1199999999999992</v>
      </c>
      <c r="M54" s="16">
        <f>M57</f>
        <v>1318.39</v>
      </c>
    </row>
    <row r="55" spans="1:13" ht="292.5">
      <c r="A55" s="15"/>
      <c r="B55" s="15"/>
      <c r="C55" s="15"/>
      <c r="D55" s="17" t="s">
        <v>67</v>
      </c>
      <c r="E55" s="15"/>
      <c r="F55" s="15"/>
      <c r="G55" s="15"/>
      <c r="H55" s="15"/>
      <c r="I55" s="15"/>
      <c r="J55" s="15"/>
      <c r="K55" s="15"/>
      <c r="L55" s="15"/>
      <c r="M55" s="15"/>
    </row>
    <row r="56" spans="1:13">
      <c r="A56" s="15"/>
      <c r="B56" s="15"/>
      <c r="C56" s="15"/>
      <c r="D56" s="17"/>
      <c r="E56" s="13" t="s">
        <v>0</v>
      </c>
      <c r="F56" s="18">
        <v>1</v>
      </c>
      <c r="G56" s="19">
        <v>18.07</v>
      </c>
      <c r="H56" s="19">
        <v>2</v>
      </c>
      <c r="I56" s="19">
        <v>4</v>
      </c>
      <c r="J56" s="16">
        <f>OR(F56&lt;&gt;0,G56&lt;&gt;0,H56&lt;&gt;0,I56&lt;&gt;0)*(F56 + (F56 = 0))*(G56 + (G56 = 0))*(H56 + (H56 = 0))*(I56 + (I56 = 0))</f>
        <v>144.56</v>
      </c>
      <c r="K56" s="15"/>
      <c r="L56" s="15"/>
      <c r="M56" s="15"/>
    </row>
    <row r="57" spans="1:13">
      <c r="A57" s="15"/>
      <c r="B57" s="15"/>
      <c r="C57" s="15"/>
      <c r="D57" s="17"/>
      <c r="E57" s="15"/>
      <c r="F57" s="15"/>
      <c r="G57" s="15"/>
      <c r="H57" s="15"/>
      <c r="I57" s="15"/>
      <c r="J57" s="20" t="s">
        <v>68</v>
      </c>
      <c r="K57" s="12">
        <f>SUM(J56:J56)</f>
        <v>144.56</v>
      </c>
      <c r="L57" s="19">
        <v>9.1199999999999992</v>
      </c>
      <c r="M57" s="12">
        <f>ROUND(L57*K57,2)</f>
        <v>1318.39</v>
      </c>
    </row>
    <row r="58" spans="1:13" ht="0.95" customHeight="1">
      <c r="A58" s="21"/>
      <c r="B58" s="21"/>
      <c r="C58" s="21"/>
      <c r="D58" s="22"/>
      <c r="E58" s="21"/>
      <c r="F58" s="21"/>
      <c r="G58" s="21"/>
      <c r="H58" s="21"/>
      <c r="I58" s="21"/>
      <c r="J58" s="21"/>
      <c r="K58" s="21"/>
      <c r="L58" s="21"/>
      <c r="M58" s="21"/>
    </row>
    <row r="59" spans="1:13" ht="22.5">
      <c r="A59" s="13" t="s">
        <v>69</v>
      </c>
      <c r="B59" s="13" t="s">
        <v>20</v>
      </c>
      <c r="C59" s="13" t="s">
        <v>71</v>
      </c>
      <c r="D59" s="14" t="s">
        <v>70</v>
      </c>
      <c r="E59" s="15"/>
      <c r="F59" s="15"/>
      <c r="G59" s="15"/>
      <c r="H59" s="15"/>
      <c r="I59" s="15"/>
      <c r="J59" s="15"/>
      <c r="K59" s="16">
        <f>K62</f>
        <v>1</v>
      </c>
      <c r="L59" s="16">
        <f>L62</f>
        <v>6000</v>
      </c>
      <c r="M59" s="16">
        <f>M62</f>
        <v>6000</v>
      </c>
    </row>
    <row r="60" spans="1:13" ht="101.25">
      <c r="A60" s="15"/>
      <c r="B60" s="15"/>
      <c r="C60" s="15"/>
      <c r="D60" s="17" t="s">
        <v>72</v>
      </c>
      <c r="E60" s="15"/>
      <c r="F60" s="15"/>
      <c r="G60" s="15"/>
      <c r="H60" s="15"/>
      <c r="I60" s="15"/>
      <c r="J60" s="15"/>
      <c r="K60" s="15"/>
      <c r="L60" s="15"/>
      <c r="M60" s="15"/>
    </row>
    <row r="61" spans="1:13">
      <c r="A61" s="15"/>
      <c r="B61" s="15"/>
      <c r="C61" s="15"/>
      <c r="D61" s="17"/>
      <c r="E61" s="13" t="s">
        <v>0</v>
      </c>
      <c r="F61" s="18">
        <v>1</v>
      </c>
      <c r="G61" s="19">
        <v>0</v>
      </c>
      <c r="H61" s="19">
        <v>0</v>
      </c>
      <c r="I61" s="19">
        <v>0</v>
      </c>
      <c r="J61" s="16">
        <f>OR(F61&lt;&gt;0,G61&lt;&gt;0,H61&lt;&gt;0,I61&lt;&gt;0)*(F61 + (F61 = 0))*(G61 + (G61 = 0))*(H61 + (H61 = 0))*(I61 + (I61 = 0))</f>
        <v>1</v>
      </c>
      <c r="K61" s="15"/>
      <c r="L61" s="15"/>
      <c r="M61" s="15"/>
    </row>
    <row r="62" spans="1:13">
      <c r="A62" s="15"/>
      <c r="B62" s="15"/>
      <c r="C62" s="15"/>
      <c r="D62" s="17"/>
      <c r="E62" s="15"/>
      <c r="F62" s="15"/>
      <c r="G62" s="15"/>
      <c r="H62" s="15"/>
      <c r="I62" s="15"/>
      <c r="J62" s="20" t="s">
        <v>73</v>
      </c>
      <c r="K62" s="12">
        <f>SUM(J61:J61)</f>
        <v>1</v>
      </c>
      <c r="L62" s="19">
        <v>6000</v>
      </c>
      <c r="M62" s="12">
        <f>ROUND(L62*K62,2)</f>
        <v>6000</v>
      </c>
    </row>
    <row r="63" spans="1:13" ht="0.95" customHeight="1">
      <c r="A63" s="21"/>
      <c r="B63" s="21"/>
      <c r="C63" s="21"/>
      <c r="D63" s="22"/>
      <c r="E63" s="21"/>
      <c r="F63" s="21"/>
      <c r="G63" s="21"/>
      <c r="H63" s="21"/>
      <c r="I63" s="21"/>
      <c r="J63" s="21"/>
      <c r="K63" s="21"/>
      <c r="L63" s="21"/>
      <c r="M63" s="21"/>
    </row>
    <row r="64" spans="1:13">
      <c r="A64" s="13" t="s">
        <v>74</v>
      </c>
      <c r="B64" s="13" t="s">
        <v>20</v>
      </c>
      <c r="C64" s="13" t="s">
        <v>6</v>
      </c>
      <c r="D64" s="14" t="s">
        <v>75</v>
      </c>
      <c r="E64" s="15"/>
      <c r="F64" s="15"/>
      <c r="G64" s="15"/>
      <c r="H64" s="15"/>
      <c r="I64" s="15"/>
      <c r="J64" s="15"/>
      <c r="K64" s="16">
        <f>K67</f>
        <v>1</v>
      </c>
      <c r="L64" s="16">
        <f>L67</f>
        <v>725.56</v>
      </c>
      <c r="M64" s="16">
        <f>M67</f>
        <v>725.56</v>
      </c>
    </row>
    <row r="65" spans="1:13" ht="202.5">
      <c r="A65" s="15"/>
      <c r="B65" s="15"/>
      <c r="C65" s="15"/>
      <c r="D65" s="17" t="s">
        <v>76</v>
      </c>
      <c r="E65" s="15"/>
      <c r="F65" s="15"/>
      <c r="G65" s="15"/>
      <c r="H65" s="15"/>
      <c r="I65" s="15"/>
      <c r="J65" s="15"/>
      <c r="K65" s="15"/>
      <c r="L65" s="15"/>
      <c r="M65" s="15"/>
    </row>
    <row r="66" spans="1:13">
      <c r="A66" s="15"/>
      <c r="B66" s="15"/>
      <c r="C66" s="15"/>
      <c r="D66" s="17"/>
      <c r="E66" s="13" t="s">
        <v>77</v>
      </c>
      <c r="F66" s="18">
        <v>1</v>
      </c>
      <c r="G66" s="19">
        <v>0</v>
      </c>
      <c r="H66" s="19">
        <v>0</v>
      </c>
      <c r="I66" s="19">
        <v>0</v>
      </c>
      <c r="J66" s="16">
        <f>OR(F66&lt;&gt;0,G66&lt;&gt;0,H66&lt;&gt;0,I66&lt;&gt;0)*(F66 + (F66 = 0))*(G66 + (G66 = 0))*(H66 + (H66 = 0))*(I66 + (I66 = 0))</f>
        <v>1</v>
      </c>
      <c r="K66" s="15"/>
      <c r="L66" s="15"/>
      <c r="M66" s="15"/>
    </row>
    <row r="67" spans="1:13">
      <c r="A67" s="15"/>
      <c r="B67" s="15"/>
      <c r="C67" s="15"/>
      <c r="D67" s="17"/>
      <c r="E67" s="15"/>
      <c r="F67" s="15"/>
      <c r="G67" s="15"/>
      <c r="H67" s="15"/>
      <c r="I67" s="15"/>
      <c r="J67" s="20" t="s">
        <v>78</v>
      </c>
      <c r="K67" s="12">
        <f>SUM(J66:J66)</f>
        <v>1</v>
      </c>
      <c r="L67" s="19">
        <v>725.56</v>
      </c>
      <c r="M67" s="12">
        <f>ROUND(L67*K67,2)</f>
        <v>725.56</v>
      </c>
    </row>
    <row r="68" spans="1:13" ht="0.95" customHeight="1">
      <c r="A68" s="21"/>
      <c r="B68" s="21"/>
      <c r="C68" s="21"/>
      <c r="D68" s="22"/>
      <c r="E68" s="21"/>
      <c r="F68" s="21"/>
      <c r="G68" s="21"/>
      <c r="H68" s="21"/>
      <c r="I68" s="21"/>
      <c r="J68" s="21"/>
      <c r="K68" s="21"/>
      <c r="L68" s="21"/>
      <c r="M68" s="21"/>
    </row>
    <row r="69" spans="1:13">
      <c r="A69" s="13" t="s">
        <v>79</v>
      </c>
      <c r="B69" s="13" t="s">
        <v>20</v>
      </c>
      <c r="C69" s="13" t="s">
        <v>21</v>
      </c>
      <c r="D69" s="14" t="s">
        <v>80</v>
      </c>
      <c r="E69" s="15"/>
      <c r="F69" s="15"/>
      <c r="G69" s="15"/>
      <c r="H69" s="15"/>
      <c r="I69" s="15"/>
      <c r="J69" s="15"/>
      <c r="K69" s="16">
        <f>K75</f>
        <v>650.37</v>
      </c>
      <c r="L69" s="16">
        <f>L75</f>
        <v>12.87</v>
      </c>
      <c r="M69" s="16">
        <f>M75</f>
        <v>8370.26</v>
      </c>
    </row>
    <row r="70" spans="1:13" ht="225">
      <c r="A70" s="15"/>
      <c r="B70" s="15"/>
      <c r="C70" s="15"/>
      <c r="D70" s="17" t="s">
        <v>81</v>
      </c>
      <c r="E70" s="15"/>
      <c r="F70" s="15"/>
      <c r="G70" s="15"/>
      <c r="H70" s="15"/>
      <c r="I70" s="15"/>
      <c r="J70" s="15"/>
      <c r="K70" s="15"/>
      <c r="L70" s="15"/>
      <c r="M70" s="15"/>
    </row>
    <row r="71" spans="1:13">
      <c r="A71" s="15"/>
      <c r="B71" s="15"/>
      <c r="C71" s="15"/>
      <c r="D71" s="17"/>
      <c r="E71" s="13" t="s">
        <v>82</v>
      </c>
      <c r="F71" s="18">
        <v>0</v>
      </c>
      <c r="G71" s="19">
        <v>0</v>
      </c>
      <c r="H71" s="19">
        <v>0</v>
      </c>
      <c r="I71" s="19">
        <v>0</v>
      </c>
      <c r="J71" s="16">
        <f>OR(F71&lt;&gt;0,G71&lt;&gt;0,H71&lt;&gt;0,I71&lt;&gt;0)*(F71 + (F71 = 0))*(G71 + (G71 = 0))*(H71 + (H71 = 0))*(I71 + (I71 = 0))</f>
        <v>0</v>
      </c>
      <c r="K71" s="15"/>
      <c r="L71" s="15"/>
      <c r="M71" s="15"/>
    </row>
    <row r="72" spans="1:13">
      <c r="A72" s="15"/>
      <c r="B72" s="15"/>
      <c r="C72" s="15"/>
      <c r="D72" s="17"/>
      <c r="E72" s="13" t="s">
        <v>83</v>
      </c>
      <c r="F72" s="18">
        <v>2</v>
      </c>
      <c r="G72" s="19">
        <v>36.15</v>
      </c>
      <c r="H72" s="19">
        <v>0</v>
      </c>
      <c r="I72" s="19">
        <v>6.75</v>
      </c>
      <c r="J72" s="16">
        <f>OR(F72&lt;&gt;0,G72&lt;&gt;0,H72&lt;&gt;0,I72&lt;&gt;0)*(F72 + (F72 = 0))*(G72 + (G72 = 0))*(H72 + (H72 = 0))*(I72 + (I72 = 0))</f>
        <v>488.03</v>
      </c>
      <c r="K72" s="15"/>
      <c r="L72" s="15"/>
      <c r="M72" s="15"/>
    </row>
    <row r="73" spans="1:13">
      <c r="A73" s="15"/>
      <c r="B73" s="15"/>
      <c r="C73" s="15"/>
      <c r="D73" s="17"/>
      <c r="E73" s="13" t="s">
        <v>0</v>
      </c>
      <c r="F73" s="18">
        <v>1</v>
      </c>
      <c r="G73" s="19">
        <v>13.8</v>
      </c>
      <c r="H73" s="19">
        <v>0</v>
      </c>
      <c r="I73" s="19">
        <v>6.75</v>
      </c>
      <c r="J73" s="16">
        <f>OR(F73&lt;&gt;0,G73&lt;&gt;0,H73&lt;&gt;0,I73&lt;&gt;0)*(F73 + (F73 = 0))*(G73 + (G73 = 0))*(H73 + (H73 = 0))*(I73 + (I73 = 0))</f>
        <v>93.15</v>
      </c>
      <c r="K73" s="15"/>
      <c r="L73" s="15"/>
      <c r="M73" s="15"/>
    </row>
    <row r="74" spans="1:13">
      <c r="A74" s="15"/>
      <c r="B74" s="15"/>
      <c r="C74" s="15"/>
      <c r="D74" s="17"/>
      <c r="E74" s="13" t="s">
        <v>0</v>
      </c>
      <c r="F74" s="18">
        <v>1</v>
      </c>
      <c r="G74" s="19">
        <v>10.25</v>
      </c>
      <c r="H74" s="19">
        <v>0</v>
      </c>
      <c r="I74" s="19">
        <v>6.75</v>
      </c>
      <c r="J74" s="16">
        <f>OR(F74&lt;&gt;0,G74&lt;&gt;0,H74&lt;&gt;0,I74&lt;&gt;0)*(F74 + (F74 = 0))*(G74 + (G74 = 0))*(H74 + (H74 = 0))*(I74 + (I74 = 0))</f>
        <v>69.19</v>
      </c>
      <c r="K74" s="15"/>
      <c r="L74" s="15"/>
      <c r="M74" s="15"/>
    </row>
    <row r="75" spans="1:13">
      <c r="A75" s="15"/>
      <c r="B75" s="15"/>
      <c r="C75" s="15"/>
      <c r="D75" s="17"/>
      <c r="E75" s="15"/>
      <c r="F75" s="15"/>
      <c r="G75" s="15"/>
      <c r="H75" s="15"/>
      <c r="I75" s="15"/>
      <c r="J75" s="20" t="s">
        <v>84</v>
      </c>
      <c r="K75" s="12">
        <f>SUM(J71:J74)</f>
        <v>650.37</v>
      </c>
      <c r="L75" s="19">
        <v>12.87</v>
      </c>
      <c r="M75" s="12">
        <f>ROUND(L75*K75,2)</f>
        <v>8370.26</v>
      </c>
    </row>
    <row r="76" spans="1:13" ht="0.95" customHeight="1">
      <c r="A76" s="21"/>
      <c r="B76" s="21"/>
      <c r="C76" s="21"/>
      <c r="D76" s="22"/>
      <c r="E76" s="21"/>
      <c r="F76" s="21"/>
      <c r="G76" s="21"/>
      <c r="H76" s="21"/>
      <c r="I76" s="21"/>
      <c r="J76" s="21"/>
      <c r="K76" s="21"/>
      <c r="L76" s="21"/>
      <c r="M76" s="21"/>
    </row>
    <row r="77" spans="1:13">
      <c r="A77" s="13" t="s">
        <v>85</v>
      </c>
      <c r="B77" s="13" t="s">
        <v>20</v>
      </c>
      <c r="C77" s="13" t="s">
        <v>6</v>
      </c>
      <c r="D77" s="14" t="s">
        <v>86</v>
      </c>
      <c r="E77" s="15"/>
      <c r="F77" s="15"/>
      <c r="G77" s="15"/>
      <c r="H77" s="15"/>
      <c r="I77" s="15"/>
      <c r="J77" s="15"/>
      <c r="K77" s="16">
        <f>K80</f>
        <v>1</v>
      </c>
      <c r="L77" s="16">
        <f>L80</f>
        <v>800</v>
      </c>
      <c r="M77" s="16">
        <f>M80</f>
        <v>800</v>
      </c>
    </row>
    <row r="78" spans="1:13" ht="56.25">
      <c r="A78" s="15"/>
      <c r="B78" s="15"/>
      <c r="C78" s="15"/>
      <c r="D78" s="17" t="s">
        <v>87</v>
      </c>
      <c r="E78" s="15"/>
      <c r="F78" s="15"/>
      <c r="G78" s="15"/>
      <c r="H78" s="15"/>
      <c r="I78" s="15"/>
      <c r="J78" s="15"/>
      <c r="K78" s="15"/>
      <c r="L78" s="15"/>
      <c r="M78" s="15"/>
    </row>
    <row r="79" spans="1:13">
      <c r="A79" s="15"/>
      <c r="B79" s="15"/>
      <c r="C79" s="15"/>
      <c r="D79" s="17"/>
      <c r="E79" s="13" t="s">
        <v>0</v>
      </c>
      <c r="F79" s="18">
        <v>1</v>
      </c>
      <c r="G79" s="19">
        <v>0</v>
      </c>
      <c r="H79" s="19">
        <v>0</v>
      </c>
      <c r="I79" s="19">
        <v>0</v>
      </c>
      <c r="J79" s="16">
        <f>OR(F79&lt;&gt;0,G79&lt;&gt;0,H79&lt;&gt;0,I79&lt;&gt;0)*(F79 + (F79 = 0))*(G79 + (G79 = 0))*(H79 + (H79 = 0))*(I79 + (I79 = 0))</f>
        <v>1</v>
      </c>
      <c r="K79" s="15"/>
      <c r="L79" s="15"/>
      <c r="M79" s="15"/>
    </row>
    <row r="80" spans="1:13">
      <c r="A80" s="15"/>
      <c r="B80" s="15"/>
      <c r="C80" s="15"/>
      <c r="D80" s="17"/>
      <c r="E80" s="15"/>
      <c r="F80" s="15"/>
      <c r="G80" s="15"/>
      <c r="H80" s="15"/>
      <c r="I80" s="15"/>
      <c r="J80" s="20" t="s">
        <v>88</v>
      </c>
      <c r="K80" s="12">
        <f>SUM(J79:J79)</f>
        <v>1</v>
      </c>
      <c r="L80" s="19">
        <v>800</v>
      </c>
      <c r="M80" s="12">
        <f>ROUND(L80*K80,2)</f>
        <v>800</v>
      </c>
    </row>
    <row r="81" spans="1:13" ht="0.95" customHeight="1">
      <c r="A81" s="21"/>
      <c r="B81" s="21"/>
      <c r="C81" s="21"/>
      <c r="D81" s="22"/>
      <c r="E81" s="21"/>
      <c r="F81" s="21"/>
      <c r="G81" s="21"/>
      <c r="H81" s="21"/>
      <c r="I81" s="21"/>
      <c r="J81" s="21"/>
      <c r="K81" s="21"/>
      <c r="L81" s="21"/>
      <c r="M81" s="21"/>
    </row>
    <row r="82" spans="1:13">
      <c r="A82" s="13" t="s">
        <v>89</v>
      </c>
      <c r="B82" s="13" t="s">
        <v>20</v>
      </c>
      <c r="C82" s="13" t="s">
        <v>71</v>
      </c>
      <c r="D82" s="14" t="s">
        <v>90</v>
      </c>
      <c r="E82" s="15"/>
      <c r="F82" s="15"/>
      <c r="G82" s="15"/>
      <c r="H82" s="15"/>
      <c r="I82" s="15"/>
      <c r="J82" s="15"/>
      <c r="K82" s="16">
        <f>K85</f>
        <v>1</v>
      </c>
      <c r="L82" s="16">
        <f>L85</f>
        <v>1200</v>
      </c>
      <c r="M82" s="16">
        <f>M85</f>
        <v>1200</v>
      </c>
    </row>
    <row r="83" spans="1:13" ht="22.5">
      <c r="A83" s="15"/>
      <c r="B83" s="15"/>
      <c r="C83" s="15"/>
      <c r="D83" s="17" t="s">
        <v>91</v>
      </c>
      <c r="E83" s="15"/>
      <c r="F83" s="15"/>
      <c r="G83" s="15"/>
      <c r="H83" s="15"/>
      <c r="I83" s="15"/>
      <c r="J83" s="15"/>
      <c r="K83" s="15"/>
      <c r="L83" s="15"/>
      <c r="M83" s="15"/>
    </row>
    <row r="84" spans="1:13">
      <c r="A84" s="15"/>
      <c r="B84" s="15"/>
      <c r="C84" s="15"/>
      <c r="D84" s="17"/>
      <c r="E84" s="13" t="s">
        <v>0</v>
      </c>
      <c r="F84" s="18">
        <v>1</v>
      </c>
      <c r="G84" s="19">
        <v>0</v>
      </c>
      <c r="H84" s="19">
        <v>0</v>
      </c>
      <c r="I84" s="19">
        <v>0</v>
      </c>
      <c r="J84" s="16">
        <f>OR(F84&lt;&gt;0,G84&lt;&gt;0,H84&lt;&gt;0,I84&lt;&gt;0)*(F84 + (F84 = 0))*(G84 + (G84 = 0))*(H84 + (H84 = 0))*(I84 + (I84 = 0))</f>
        <v>1</v>
      </c>
      <c r="K84" s="15"/>
      <c r="L84" s="15"/>
      <c r="M84" s="15"/>
    </row>
    <row r="85" spans="1:13">
      <c r="A85" s="15"/>
      <c r="B85" s="15"/>
      <c r="C85" s="15"/>
      <c r="D85" s="17"/>
      <c r="E85" s="15"/>
      <c r="F85" s="15"/>
      <c r="G85" s="15"/>
      <c r="H85" s="15"/>
      <c r="I85" s="15"/>
      <c r="J85" s="20" t="s">
        <v>92</v>
      </c>
      <c r="K85" s="12">
        <f>SUM(J84:J84)</f>
        <v>1</v>
      </c>
      <c r="L85" s="19">
        <v>1200</v>
      </c>
      <c r="M85" s="12">
        <f>ROUND(L85*K85,2)</f>
        <v>1200</v>
      </c>
    </row>
    <row r="86" spans="1:13" ht="0.95" customHeight="1">
      <c r="A86" s="21"/>
      <c r="B86" s="21"/>
      <c r="C86" s="21"/>
      <c r="D86" s="22"/>
      <c r="E86" s="21"/>
      <c r="F86" s="21"/>
      <c r="G86" s="21"/>
      <c r="H86" s="21"/>
      <c r="I86" s="21"/>
      <c r="J86" s="21"/>
      <c r="K86" s="21"/>
      <c r="L86" s="21"/>
      <c r="M86" s="21"/>
    </row>
    <row r="87" spans="1:13">
      <c r="A87" s="15"/>
      <c r="B87" s="15"/>
      <c r="C87" s="15"/>
      <c r="D87" s="17"/>
      <c r="E87" s="15"/>
      <c r="F87" s="15"/>
      <c r="G87" s="15"/>
      <c r="H87" s="15"/>
      <c r="I87" s="15"/>
      <c r="J87" s="20" t="s">
        <v>93</v>
      </c>
      <c r="K87" s="23">
        <v>1</v>
      </c>
      <c r="L87" s="12">
        <f>M5+M11+M18+M23+M28+M37+M46+M54+M59+M64+M69+M77+M82</f>
        <v>36287.86</v>
      </c>
      <c r="M87" s="12">
        <f>ROUND(L87*K87,2)</f>
        <v>36287.86</v>
      </c>
    </row>
    <row r="88" spans="1:13" ht="0.95" customHeight="1">
      <c r="A88" s="21"/>
      <c r="B88" s="21"/>
      <c r="C88" s="21"/>
      <c r="D88" s="22"/>
      <c r="E88" s="21"/>
      <c r="F88" s="21"/>
      <c r="G88" s="21"/>
      <c r="H88" s="21"/>
      <c r="I88" s="21"/>
      <c r="J88" s="21"/>
      <c r="K88" s="21"/>
      <c r="L88" s="21"/>
      <c r="M88" s="21"/>
    </row>
    <row r="89" spans="1:13">
      <c r="A89" s="8" t="s">
        <v>94</v>
      </c>
      <c r="B89" s="8" t="s">
        <v>17</v>
      </c>
      <c r="C89" s="8" t="s">
        <v>0</v>
      </c>
      <c r="D89" s="9" t="s">
        <v>95</v>
      </c>
      <c r="E89" s="10"/>
      <c r="F89" s="10"/>
      <c r="G89" s="10"/>
      <c r="H89" s="10"/>
      <c r="I89" s="10"/>
      <c r="J89" s="10"/>
      <c r="K89" s="11">
        <f>K198</f>
        <v>1</v>
      </c>
      <c r="L89" s="12">
        <f>L198</f>
        <v>21742.07</v>
      </c>
      <c r="M89" s="12">
        <f>M198</f>
        <v>21742.07</v>
      </c>
    </row>
    <row r="90" spans="1:13" ht="22.5">
      <c r="A90" s="13" t="s">
        <v>96</v>
      </c>
      <c r="B90" s="13" t="s">
        <v>20</v>
      </c>
      <c r="C90" s="13" t="s">
        <v>6</v>
      </c>
      <c r="D90" s="14" t="s">
        <v>97</v>
      </c>
      <c r="E90" s="15"/>
      <c r="F90" s="15"/>
      <c r="G90" s="15"/>
      <c r="H90" s="15"/>
      <c r="I90" s="15"/>
      <c r="J90" s="15"/>
      <c r="K90" s="16">
        <f>K93</f>
        <v>1</v>
      </c>
      <c r="L90" s="16">
        <f>L93</f>
        <v>540</v>
      </c>
      <c r="M90" s="16">
        <f>M93</f>
        <v>540</v>
      </c>
    </row>
    <row r="91" spans="1:13" ht="78.75">
      <c r="A91" s="15"/>
      <c r="B91" s="15"/>
      <c r="C91" s="15"/>
      <c r="D91" s="17" t="s">
        <v>98</v>
      </c>
      <c r="E91" s="15"/>
      <c r="F91" s="15"/>
      <c r="G91" s="15"/>
      <c r="H91" s="15"/>
      <c r="I91" s="15"/>
      <c r="J91" s="15"/>
      <c r="K91" s="15"/>
      <c r="L91" s="15"/>
      <c r="M91" s="15"/>
    </row>
    <row r="92" spans="1:13">
      <c r="A92" s="15"/>
      <c r="B92" s="15"/>
      <c r="C92" s="15"/>
      <c r="D92" s="17"/>
      <c r="E92" s="13" t="s">
        <v>0</v>
      </c>
      <c r="F92" s="18">
        <v>1</v>
      </c>
      <c r="G92" s="19">
        <v>0</v>
      </c>
      <c r="H92" s="19">
        <v>0</v>
      </c>
      <c r="I92" s="19">
        <v>0</v>
      </c>
      <c r="J92" s="16">
        <f>OR(F92&lt;&gt;0,G92&lt;&gt;0,H92&lt;&gt;0,I92&lt;&gt;0)*(F92 + (F92 = 0))*(G92 + (G92 = 0))*(H92 + (H92 = 0))*(I92 + (I92 = 0))</f>
        <v>1</v>
      </c>
      <c r="K92" s="15"/>
      <c r="L92" s="15"/>
      <c r="M92" s="15"/>
    </row>
    <row r="93" spans="1:13">
      <c r="A93" s="15"/>
      <c r="B93" s="15"/>
      <c r="C93" s="15"/>
      <c r="D93" s="17"/>
      <c r="E93" s="15"/>
      <c r="F93" s="15"/>
      <c r="G93" s="15"/>
      <c r="H93" s="15"/>
      <c r="I93" s="15"/>
      <c r="J93" s="20" t="s">
        <v>99</v>
      </c>
      <c r="K93" s="12">
        <f>SUM(J92:J92)</f>
        <v>1</v>
      </c>
      <c r="L93" s="19">
        <v>540</v>
      </c>
      <c r="M93" s="12">
        <f>ROUND(L93*K93,2)</f>
        <v>540</v>
      </c>
    </row>
    <row r="94" spans="1:13" ht="0.95" customHeight="1">
      <c r="A94" s="21"/>
      <c r="B94" s="21"/>
      <c r="C94" s="21"/>
      <c r="D94" s="22"/>
      <c r="E94" s="21"/>
      <c r="F94" s="21"/>
      <c r="G94" s="21"/>
      <c r="H94" s="21"/>
      <c r="I94" s="21"/>
      <c r="J94" s="21"/>
      <c r="K94" s="21"/>
      <c r="L94" s="21"/>
      <c r="M94" s="21"/>
    </row>
    <row r="95" spans="1:13">
      <c r="A95" s="13" t="s">
        <v>100</v>
      </c>
      <c r="B95" s="13" t="s">
        <v>20</v>
      </c>
      <c r="C95" s="13" t="s">
        <v>54</v>
      </c>
      <c r="D95" s="14" t="s">
        <v>101</v>
      </c>
      <c r="E95" s="15"/>
      <c r="F95" s="15"/>
      <c r="G95" s="15"/>
      <c r="H95" s="15"/>
      <c r="I95" s="15"/>
      <c r="J95" s="15"/>
      <c r="K95" s="16">
        <f>K98</f>
        <v>200</v>
      </c>
      <c r="L95" s="16">
        <f>L98</f>
        <v>61.25</v>
      </c>
      <c r="M95" s="16">
        <f>M98</f>
        <v>12250</v>
      </c>
    </row>
    <row r="96" spans="1:13" ht="45">
      <c r="A96" s="15"/>
      <c r="B96" s="15"/>
      <c r="C96" s="15"/>
      <c r="D96" s="17" t="s">
        <v>102</v>
      </c>
      <c r="E96" s="15"/>
      <c r="F96" s="15"/>
      <c r="G96" s="15"/>
      <c r="H96" s="15"/>
      <c r="I96" s="15"/>
      <c r="J96" s="15"/>
      <c r="K96" s="15"/>
      <c r="L96" s="15"/>
      <c r="M96" s="15"/>
    </row>
    <row r="97" spans="1:13">
      <c r="A97" s="15"/>
      <c r="B97" s="15"/>
      <c r="C97" s="15"/>
      <c r="D97" s="17"/>
      <c r="E97" s="13" t="s">
        <v>103</v>
      </c>
      <c r="F97" s="18">
        <v>1</v>
      </c>
      <c r="G97" s="19">
        <v>200</v>
      </c>
      <c r="H97" s="19">
        <v>0</v>
      </c>
      <c r="I97" s="19">
        <v>0</v>
      </c>
      <c r="J97" s="16">
        <f>OR(F97&lt;&gt;0,G97&lt;&gt;0,H97&lt;&gt;0,I97&lt;&gt;0)*(F97 + (F97 = 0))*(G97 + (G97 = 0))*(H97 + (H97 = 0))*(I97 + (I97 = 0))</f>
        <v>200</v>
      </c>
      <c r="K97" s="15"/>
      <c r="L97" s="15"/>
      <c r="M97" s="15"/>
    </row>
    <row r="98" spans="1:13">
      <c r="A98" s="15"/>
      <c r="B98" s="15"/>
      <c r="C98" s="15"/>
      <c r="D98" s="17"/>
      <c r="E98" s="15"/>
      <c r="F98" s="15"/>
      <c r="G98" s="15"/>
      <c r="H98" s="15"/>
      <c r="I98" s="15"/>
      <c r="J98" s="20" t="s">
        <v>104</v>
      </c>
      <c r="K98" s="12">
        <f>SUM(J97:J97)</f>
        <v>200</v>
      </c>
      <c r="L98" s="19">
        <v>61.25</v>
      </c>
      <c r="M98" s="12">
        <f>ROUND(L98*K98,2)</f>
        <v>12250</v>
      </c>
    </row>
    <row r="99" spans="1:13" ht="0.95" customHeight="1">
      <c r="A99" s="21"/>
      <c r="B99" s="21"/>
      <c r="C99" s="21"/>
      <c r="D99" s="22"/>
      <c r="E99" s="21"/>
      <c r="F99" s="21"/>
      <c r="G99" s="21"/>
      <c r="H99" s="21"/>
      <c r="I99" s="21"/>
      <c r="J99" s="21"/>
      <c r="K99" s="21"/>
      <c r="L99" s="21"/>
      <c r="M99" s="21"/>
    </row>
    <row r="100" spans="1:13">
      <c r="A100" s="13" t="s">
        <v>105</v>
      </c>
      <c r="B100" s="13" t="s">
        <v>20</v>
      </c>
      <c r="C100" s="13" t="s">
        <v>107</v>
      </c>
      <c r="D100" s="14" t="s">
        <v>106</v>
      </c>
      <c r="E100" s="15"/>
      <c r="F100" s="15"/>
      <c r="G100" s="15"/>
      <c r="H100" s="15"/>
      <c r="I100" s="15"/>
      <c r="J100" s="15"/>
      <c r="K100" s="16">
        <f>K103</f>
        <v>30</v>
      </c>
      <c r="L100" s="16">
        <f>L103</f>
        <v>10.33</v>
      </c>
      <c r="M100" s="16">
        <f>M103</f>
        <v>309.89999999999998</v>
      </c>
    </row>
    <row r="101" spans="1:13" ht="45">
      <c r="A101" s="15"/>
      <c r="B101" s="15"/>
      <c r="C101" s="15"/>
      <c r="D101" s="17" t="s">
        <v>108</v>
      </c>
      <c r="E101" s="15"/>
      <c r="F101" s="15"/>
      <c r="G101" s="15"/>
      <c r="H101" s="15"/>
      <c r="I101" s="15"/>
      <c r="J101" s="15"/>
      <c r="K101" s="15"/>
      <c r="L101" s="15"/>
      <c r="M101" s="15"/>
    </row>
    <row r="102" spans="1:13">
      <c r="A102" s="15"/>
      <c r="B102" s="15"/>
      <c r="C102" s="15"/>
      <c r="D102" s="17"/>
      <c r="E102" s="13" t="s">
        <v>0</v>
      </c>
      <c r="F102" s="18">
        <v>1</v>
      </c>
      <c r="G102" s="19">
        <v>30</v>
      </c>
      <c r="H102" s="19">
        <v>0</v>
      </c>
      <c r="I102" s="19">
        <v>0</v>
      </c>
      <c r="J102" s="16">
        <f>OR(F102&lt;&gt;0,G102&lt;&gt;0,H102&lt;&gt;0,I102&lt;&gt;0)*(F102 + (F102 = 0))*(G102 + (G102 = 0))*(H102 + (H102 = 0))*(I102 + (I102 = 0))</f>
        <v>30</v>
      </c>
      <c r="K102" s="15"/>
      <c r="L102" s="15"/>
      <c r="M102" s="15"/>
    </row>
    <row r="103" spans="1:13">
      <c r="A103" s="15"/>
      <c r="B103" s="15"/>
      <c r="C103" s="15"/>
      <c r="D103" s="17"/>
      <c r="E103" s="15"/>
      <c r="F103" s="15"/>
      <c r="G103" s="15"/>
      <c r="H103" s="15"/>
      <c r="I103" s="15"/>
      <c r="J103" s="20" t="s">
        <v>109</v>
      </c>
      <c r="K103" s="12">
        <f>SUM(J102:J102)</f>
        <v>30</v>
      </c>
      <c r="L103" s="19">
        <v>10.33</v>
      </c>
      <c r="M103" s="12">
        <f>ROUND(L103*K103,2)</f>
        <v>309.89999999999998</v>
      </c>
    </row>
    <row r="104" spans="1:13" ht="0.95" customHeight="1">
      <c r="A104" s="21"/>
      <c r="B104" s="21"/>
      <c r="C104" s="21"/>
      <c r="D104" s="22"/>
      <c r="E104" s="21"/>
      <c r="F104" s="21"/>
      <c r="G104" s="21"/>
      <c r="H104" s="21"/>
      <c r="I104" s="21"/>
      <c r="J104" s="21"/>
      <c r="K104" s="21"/>
      <c r="L104" s="21"/>
      <c r="M104" s="21"/>
    </row>
    <row r="105" spans="1:13">
      <c r="A105" s="13" t="s">
        <v>110</v>
      </c>
      <c r="B105" s="13" t="s">
        <v>20</v>
      </c>
      <c r="C105" s="13" t="s">
        <v>21</v>
      </c>
      <c r="D105" s="14" t="s">
        <v>111</v>
      </c>
      <c r="E105" s="15"/>
      <c r="F105" s="15"/>
      <c r="G105" s="15"/>
      <c r="H105" s="15"/>
      <c r="I105" s="15"/>
      <c r="J105" s="15"/>
      <c r="K105" s="16">
        <f>K111</f>
        <v>22.8</v>
      </c>
      <c r="L105" s="16">
        <f>L111</f>
        <v>11.65</v>
      </c>
      <c r="M105" s="16">
        <f>M111</f>
        <v>265.62</v>
      </c>
    </row>
    <row r="106" spans="1:13" ht="67.5">
      <c r="A106" s="15"/>
      <c r="B106" s="15"/>
      <c r="C106" s="15"/>
      <c r="D106" s="17" t="s">
        <v>112</v>
      </c>
      <c r="E106" s="15"/>
      <c r="F106" s="15"/>
      <c r="G106" s="15"/>
      <c r="H106" s="15"/>
      <c r="I106" s="15"/>
      <c r="J106" s="15"/>
      <c r="K106" s="15"/>
      <c r="L106" s="15"/>
      <c r="M106" s="15"/>
    </row>
    <row r="107" spans="1:13">
      <c r="A107" s="15"/>
      <c r="B107" s="15"/>
      <c r="C107" s="15"/>
      <c r="D107" s="17"/>
      <c r="E107" s="13" t="s">
        <v>46</v>
      </c>
      <c r="F107" s="18">
        <v>0</v>
      </c>
      <c r="G107" s="19">
        <v>0</v>
      </c>
      <c r="H107" s="19">
        <v>0</v>
      </c>
      <c r="I107" s="19">
        <v>0</v>
      </c>
      <c r="J107" s="16">
        <f>OR(F107&lt;&gt;0,G107&lt;&gt;0,H107&lt;&gt;0,I107&lt;&gt;0)*(F107 + (F107 = 0))*(G107 + (G107 = 0))*(H107 + (H107 = 0))*(I107 + (I107 = 0))</f>
        <v>0</v>
      </c>
      <c r="K107" s="15"/>
      <c r="L107" s="15"/>
      <c r="M107" s="15"/>
    </row>
    <row r="108" spans="1:13">
      <c r="A108" s="15"/>
      <c r="B108" s="15"/>
      <c r="C108" s="15"/>
      <c r="D108" s="17"/>
      <c r="E108" s="13" t="s">
        <v>113</v>
      </c>
      <c r="F108" s="18">
        <v>1</v>
      </c>
      <c r="G108" s="19">
        <v>8</v>
      </c>
      <c r="H108" s="19">
        <v>1.2</v>
      </c>
      <c r="I108" s="19">
        <v>0</v>
      </c>
      <c r="J108" s="16">
        <f>OR(F108&lt;&gt;0,G108&lt;&gt;0,H108&lt;&gt;0,I108&lt;&gt;0)*(F108 + (F108 = 0))*(G108 + (G108 = 0))*(H108 + (H108 = 0))*(I108 + (I108 = 0))</f>
        <v>9.6</v>
      </c>
      <c r="K108" s="15"/>
      <c r="L108" s="15"/>
      <c r="M108" s="15"/>
    </row>
    <row r="109" spans="1:13">
      <c r="A109" s="15"/>
      <c r="B109" s="15"/>
      <c r="C109" s="15"/>
      <c r="D109" s="17"/>
      <c r="E109" s="13" t="s">
        <v>0</v>
      </c>
      <c r="F109" s="18">
        <v>1</v>
      </c>
      <c r="G109" s="19">
        <v>7</v>
      </c>
      <c r="H109" s="19">
        <v>1.2</v>
      </c>
      <c r="I109" s="19">
        <v>0</v>
      </c>
      <c r="J109" s="16">
        <f>OR(F109&lt;&gt;0,G109&lt;&gt;0,H109&lt;&gt;0,I109&lt;&gt;0)*(F109 + (F109 = 0))*(G109 + (G109 = 0))*(H109 + (H109 = 0))*(I109 + (I109 = 0))</f>
        <v>8.4</v>
      </c>
      <c r="K109" s="15"/>
      <c r="L109" s="15"/>
      <c r="M109" s="15"/>
    </row>
    <row r="110" spans="1:13">
      <c r="A110" s="15"/>
      <c r="B110" s="15"/>
      <c r="C110" s="15"/>
      <c r="D110" s="17"/>
      <c r="E110" s="13" t="s">
        <v>0</v>
      </c>
      <c r="F110" s="18">
        <v>2</v>
      </c>
      <c r="G110" s="19">
        <v>2</v>
      </c>
      <c r="H110" s="19">
        <v>1.2</v>
      </c>
      <c r="I110" s="19">
        <v>0</v>
      </c>
      <c r="J110" s="16">
        <f>OR(F110&lt;&gt;0,G110&lt;&gt;0,H110&lt;&gt;0,I110&lt;&gt;0)*(F110 + (F110 = 0))*(G110 + (G110 = 0))*(H110 + (H110 = 0))*(I110 + (I110 = 0))</f>
        <v>4.8</v>
      </c>
      <c r="K110" s="15"/>
      <c r="L110" s="15"/>
      <c r="M110" s="15"/>
    </row>
    <row r="111" spans="1:13">
      <c r="A111" s="15"/>
      <c r="B111" s="15"/>
      <c r="C111" s="15"/>
      <c r="D111" s="17"/>
      <c r="E111" s="15"/>
      <c r="F111" s="15"/>
      <c r="G111" s="15"/>
      <c r="H111" s="15"/>
      <c r="I111" s="15"/>
      <c r="J111" s="20" t="s">
        <v>114</v>
      </c>
      <c r="K111" s="12">
        <f>SUM(J107:J110)</f>
        <v>22.8</v>
      </c>
      <c r="L111" s="19">
        <v>11.65</v>
      </c>
      <c r="M111" s="12">
        <f>ROUND(L111*K111,2)</f>
        <v>265.62</v>
      </c>
    </row>
    <row r="112" spans="1:13" ht="0.95" customHeight="1">
      <c r="A112" s="21"/>
      <c r="B112" s="21"/>
      <c r="C112" s="21"/>
      <c r="D112" s="22"/>
      <c r="E112" s="21"/>
      <c r="F112" s="21"/>
      <c r="G112" s="21"/>
      <c r="H112" s="21"/>
      <c r="I112" s="21"/>
      <c r="J112" s="21"/>
      <c r="K112" s="21"/>
      <c r="L112" s="21"/>
      <c r="M112" s="21"/>
    </row>
    <row r="113" spans="1:13" ht="22.5">
      <c r="A113" s="13" t="s">
        <v>115</v>
      </c>
      <c r="B113" s="13" t="s">
        <v>20</v>
      </c>
      <c r="C113" s="13" t="s">
        <v>117</v>
      </c>
      <c r="D113" s="14" t="s">
        <v>116</v>
      </c>
      <c r="E113" s="15"/>
      <c r="F113" s="15"/>
      <c r="G113" s="15"/>
      <c r="H113" s="15"/>
      <c r="I113" s="15"/>
      <c r="J113" s="15"/>
      <c r="K113" s="16">
        <f>K116</f>
        <v>50</v>
      </c>
      <c r="L113" s="16">
        <f>L116</f>
        <v>11.73</v>
      </c>
      <c r="M113" s="16">
        <f>M116</f>
        <v>586.5</v>
      </c>
    </row>
    <row r="114" spans="1:13" ht="202.5">
      <c r="A114" s="15"/>
      <c r="B114" s="15"/>
      <c r="C114" s="15"/>
      <c r="D114" s="17" t="s">
        <v>118</v>
      </c>
      <c r="E114" s="15"/>
      <c r="F114" s="15"/>
      <c r="G114" s="15"/>
      <c r="H114" s="15"/>
      <c r="I114" s="15"/>
      <c r="J114" s="15"/>
      <c r="K114" s="15"/>
      <c r="L114" s="15"/>
      <c r="M114" s="15"/>
    </row>
    <row r="115" spans="1:13">
      <c r="A115" s="15"/>
      <c r="B115" s="15"/>
      <c r="C115" s="15"/>
      <c r="D115" s="17"/>
      <c r="E115" s="13" t="s">
        <v>119</v>
      </c>
      <c r="F115" s="18">
        <v>1</v>
      </c>
      <c r="G115" s="19">
        <v>10</v>
      </c>
      <c r="H115" s="19">
        <v>5</v>
      </c>
      <c r="I115" s="19">
        <v>0</v>
      </c>
      <c r="J115" s="16">
        <f>OR(F115&lt;&gt;0,G115&lt;&gt;0,H115&lt;&gt;0,I115&lt;&gt;0)*(F115 + (F115 = 0))*(G115 + (G115 = 0))*(H115 + (H115 = 0))*(I115 + (I115 = 0))</f>
        <v>50</v>
      </c>
      <c r="K115" s="15"/>
      <c r="L115" s="15"/>
      <c r="M115" s="15"/>
    </row>
    <row r="116" spans="1:13">
      <c r="A116" s="15"/>
      <c r="B116" s="15"/>
      <c r="C116" s="15"/>
      <c r="D116" s="17"/>
      <c r="E116" s="15"/>
      <c r="F116" s="15"/>
      <c r="G116" s="15"/>
      <c r="H116" s="15"/>
      <c r="I116" s="15"/>
      <c r="J116" s="20" t="s">
        <v>120</v>
      </c>
      <c r="K116" s="12">
        <f>SUM(J115:J115)</f>
        <v>50</v>
      </c>
      <c r="L116" s="19">
        <v>11.73</v>
      </c>
      <c r="M116" s="12">
        <f>ROUND(L116*K116,2)</f>
        <v>586.5</v>
      </c>
    </row>
    <row r="117" spans="1:13" ht="0.95" customHeight="1">
      <c r="A117" s="21"/>
      <c r="B117" s="21"/>
      <c r="C117" s="21"/>
      <c r="D117" s="22"/>
      <c r="E117" s="21"/>
      <c r="F117" s="21"/>
      <c r="G117" s="21"/>
      <c r="H117" s="21"/>
      <c r="I117" s="21"/>
      <c r="J117" s="21"/>
      <c r="K117" s="21"/>
      <c r="L117" s="21"/>
      <c r="M117" s="21"/>
    </row>
    <row r="118" spans="1:13">
      <c r="A118" s="13" t="s">
        <v>121</v>
      </c>
      <c r="B118" s="13" t="s">
        <v>20</v>
      </c>
      <c r="C118" s="13" t="s">
        <v>123</v>
      </c>
      <c r="D118" s="14" t="s">
        <v>122</v>
      </c>
      <c r="E118" s="15"/>
      <c r="F118" s="15"/>
      <c r="G118" s="15"/>
      <c r="H118" s="15"/>
      <c r="I118" s="15"/>
      <c r="J118" s="15"/>
      <c r="K118" s="16">
        <f>K124</f>
        <v>19</v>
      </c>
      <c r="L118" s="16">
        <f>L124</f>
        <v>1.63</v>
      </c>
      <c r="M118" s="16">
        <f>M124</f>
        <v>30.97</v>
      </c>
    </row>
    <row r="119" spans="1:13" ht="56.25">
      <c r="A119" s="15"/>
      <c r="B119" s="15"/>
      <c r="C119" s="15"/>
      <c r="D119" s="17" t="s">
        <v>124</v>
      </c>
      <c r="E119" s="15"/>
      <c r="F119" s="15"/>
      <c r="G119" s="15"/>
      <c r="H119" s="15"/>
      <c r="I119" s="15"/>
      <c r="J119" s="15"/>
      <c r="K119" s="15"/>
      <c r="L119" s="15"/>
      <c r="M119" s="15"/>
    </row>
    <row r="120" spans="1:13">
      <c r="A120" s="15"/>
      <c r="B120" s="15"/>
      <c r="C120" s="15"/>
      <c r="D120" s="17"/>
      <c r="E120" s="13" t="s">
        <v>46</v>
      </c>
      <c r="F120" s="18">
        <v>0</v>
      </c>
      <c r="G120" s="19">
        <v>0</v>
      </c>
      <c r="H120" s="19">
        <v>0</v>
      </c>
      <c r="I120" s="19">
        <v>0</v>
      </c>
      <c r="J120" s="16">
        <f>OR(F120&lt;&gt;0,G120&lt;&gt;0,H120&lt;&gt;0,I120&lt;&gt;0)*(F120 + (F120 = 0))*(G120 + (G120 = 0))*(H120 + (H120 = 0))*(I120 + (I120 = 0))</f>
        <v>0</v>
      </c>
      <c r="K120" s="15"/>
      <c r="L120" s="15"/>
      <c r="M120" s="15"/>
    </row>
    <row r="121" spans="1:13">
      <c r="A121" s="15"/>
      <c r="B121" s="15"/>
      <c r="C121" s="15"/>
      <c r="D121" s="17"/>
      <c r="E121" s="13" t="s">
        <v>113</v>
      </c>
      <c r="F121" s="18">
        <v>1</v>
      </c>
      <c r="G121" s="19">
        <v>8</v>
      </c>
      <c r="H121" s="19">
        <v>0</v>
      </c>
      <c r="I121" s="19">
        <v>0</v>
      </c>
      <c r="J121" s="16">
        <f>OR(F121&lt;&gt;0,G121&lt;&gt;0,H121&lt;&gt;0,I121&lt;&gt;0)*(F121 + (F121 = 0))*(G121 + (G121 = 0))*(H121 + (H121 = 0))*(I121 + (I121 = 0))</f>
        <v>8</v>
      </c>
      <c r="K121" s="15"/>
      <c r="L121" s="15"/>
      <c r="M121" s="15"/>
    </row>
    <row r="122" spans="1:13">
      <c r="A122" s="15"/>
      <c r="B122" s="15"/>
      <c r="C122" s="15"/>
      <c r="D122" s="17"/>
      <c r="E122" s="13" t="s">
        <v>0</v>
      </c>
      <c r="F122" s="18">
        <v>1</v>
      </c>
      <c r="G122" s="19">
        <v>7</v>
      </c>
      <c r="H122" s="19">
        <v>0</v>
      </c>
      <c r="I122" s="19">
        <v>0</v>
      </c>
      <c r="J122" s="16">
        <f>OR(F122&lt;&gt;0,G122&lt;&gt;0,H122&lt;&gt;0,I122&lt;&gt;0)*(F122 + (F122 = 0))*(G122 + (G122 = 0))*(H122 + (H122 = 0))*(I122 + (I122 = 0))</f>
        <v>7</v>
      </c>
      <c r="K122" s="15"/>
      <c r="L122" s="15"/>
      <c r="M122" s="15"/>
    </row>
    <row r="123" spans="1:13">
      <c r="A123" s="15"/>
      <c r="B123" s="15"/>
      <c r="C123" s="15"/>
      <c r="D123" s="17"/>
      <c r="E123" s="13" t="s">
        <v>0</v>
      </c>
      <c r="F123" s="18">
        <v>1</v>
      </c>
      <c r="G123" s="19">
        <v>4</v>
      </c>
      <c r="H123" s="19">
        <v>0</v>
      </c>
      <c r="I123" s="19">
        <v>0</v>
      </c>
      <c r="J123" s="16">
        <f>OR(F123&lt;&gt;0,G123&lt;&gt;0,H123&lt;&gt;0,I123&lt;&gt;0)*(F123 + (F123 = 0))*(G123 + (G123 = 0))*(H123 + (H123 = 0))*(I123 + (I123 = 0))</f>
        <v>4</v>
      </c>
      <c r="K123" s="15"/>
      <c r="L123" s="15"/>
      <c r="M123" s="15"/>
    </row>
    <row r="124" spans="1:13">
      <c r="A124" s="15"/>
      <c r="B124" s="15"/>
      <c r="C124" s="15"/>
      <c r="D124" s="17"/>
      <c r="E124" s="15"/>
      <c r="F124" s="15"/>
      <c r="G124" s="15"/>
      <c r="H124" s="15"/>
      <c r="I124" s="15"/>
      <c r="J124" s="20" t="s">
        <v>125</v>
      </c>
      <c r="K124" s="12">
        <f>SUM(J120:J123)</f>
        <v>19</v>
      </c>
      <c r="L124" s="19">
        <v>1.63</v>
      </c>
      <c r="M124" s="12">
        <f>ROUND(L124*K124,2)</f>
        <v>30.97</v>
      </c>
    </row>
    <row r="125" spans="1:13" ht="0.95" customHeight="1">
      <c r="A125" s="21"/>
      <c r="B125" s="21"/>
      <c r="C125" s="21"/>
      <c r="D125" s="22"/>
      <c r="E125" s="21"/>
      <c r="F125" s="21"/>
      <c r="G125" s="21"/>
      <c r="H125" s="21"/>
      <c r="I125" s="21"/>
      <c r="J125" s="21"/>
      <c r="K125" s="21"/>
      <c r="L125" s="21"/>
      <c r="M125" s="21"/>
    </row>
    <row r="126" spans="1:13">
      <c r="A126" s="13" t="s">
        <v>126</v>
      </c>
      <c r="B126" s="13" t="s">
        <v>20</v>
      </c>
      <c r="C126" s="13" t="s">
        <v>21</v>
      </c>
      <c r="D126" s="14" t="s">
        <v>127</v>
      </c>
      <c r="E126" s="15"/>
      <c r="F126" s="15"/>
      <c r="G126" s="15"/>
      <c r="H126" s="15"/>
      <c r="I126" s="15"/>
      <c r="J126" s="15"/>
      <c r="K126" s="16">
        <f>K130</f>
        <v>3.36</v>
      </c>
      <c r="L126" s="16">
        <f>L130</f>
        <v>8.43</v>
      </c>
      <c r="M126" s="16">
        <f>M130</f>
        <v>28.32</v>
      </c>
    </row>
    <row r="127" spans="1:13" ht="67.5">
      <c r="A127" s="15"/>
      <c r="B127" s="15"/>
      <c r="C127" s="15"/>
      <c r="D127" s="17" t="s">
        <v>128</v>
      </c>
      <c r="E127" s="15"/>
      <c r="F127" s="15"/>
      <c r="G127" s="15"/>
      <c r="H127" s="15"/>
      <c r="I127" s="15"/>
      <c r="J127" s="15"/>
      <c r="K127" s="15"/>
      <c r="L127" s="15"/>
      <c r="M127" s="15"/>
    </row>
    <row r="128" spans="1:13">
      <c r="A128" s="15"/>
      <c r="B128" s="15"/>
      <c r="C128" s="15"/>
      <c r="D128" s="17"/>
      <c r="E128" s="13" t="s">
        <v>129</v>
      </c>
      <c r="F128" s="18">
        <v>0</v>
      </c>
      <c r="G128" s="19">
        <v>0</v>
      </c>
      <c r="H128" s="19">
        <v>0</v>
      </c>
      <c r="I128" s="19">
        <v>0</v>
      </c>
      <c r="J128" s="16">
        <f>OR(F128&lt;&gt;0,G128&lt;&gt;0,H128&lt;&gt;0,I128&lt;&gt;0)*(F128 + (F128 = 0))*(G128 + (G128 = 0))*(H128 + (H128 = 0))*(I128 + (I128 = 0))</f>
        <v>0</v>
      </c>
      <c r="K128" s="15"/>
      <c r="L128" s="15"/>
      <c r="M128" s="15"/>
    </row>
    <row r="129" spans="1:13">
      <c r="A129" s="15"/>
      <c r="B129" s="15"/>
      <c r="C129" s="15"/>
      <c r="D129" s="17"/>
      <c r="E129" s="13" t="s">
        <v>77</v>
      </c>
      <c r="F129" s="18">
        <v>1</v>
      </c>
      <c r="G129" s="19">
        <v>1.6</v>
      </c>
      <c r="H129" s="19">
        <v>0</v>
      </c>
      <c r="I129" s="19">
        <v>2.1</v>
      </c>
      <c r="J129" s="16">
        <f>OR(F129&lt;&gt;0,G129&lt;&gt;0,H129&lt;&gt;0,I129&lt;&gt;0)*(F129 + (F129 = 0))*(G129 + (G129 = 0))*(H129 + (H129 = 0))*(I129 + (I129 = 0))</f>
        <v>3.36</v>
      </c>
      <c r="K129" s="15"/>
      <c r="L129" s="15"/>
      <c r="M129" s="15"/>
    </row>
    <row r="130" spans="1:13">
      <c r="A130" s="15"/>
      <c r="B130" s="15"/>
      <c r="C130" s="15"/>
      <c r="D130" s="17"/>
      <c r="E130" s="15"/>
      <c r="F130" s="15"/>
      <c r="G130" s="15"/>
      <c r="H130" s="15"/>
      <c r="I130" s="15"/>
      <c r="J130" s="20" t="s">
        <v>130</v>
      </c>
      <c r="K130" s="12">
        <f>SUM(J128:J129)</f>
        <v>3.36</v>
      </c>
      <c r="L130" s="19">
        <v>8.43</v>
      </c>
      <c r="M130" s="12">
        <f>ROUND(L130*K130,2)</f>
        <v>28.32</v>
      </c>
    </row>
    <row r="131" spans="1:13" ht="0.95" customHeight="1">
      <c r="A131" s="21"/>
      <c r="B131" s="21"/>
      <c r="C131" s="21"/>
      <c r="D131" s="22"/>
      <c r="E131" s="21"/>
      <c r="F131" s="21"/>
      <c r="G131" s="21"/>
      <c r="H131" s="21"/>
      <c r="I131" s="21"/>
      <c r="J131" s="21"/>
      <c r="K131" s="21"/>
      <c r="L131" s="21"/>
      <c r="M131" s="21"/>
    </row>
    <row r="132" spans="1:13">
      <c r="A132" s="13" t="s">
        <v>131</v>
      </c>
      <c r="B132" s="13" t="s">
        <v>20</v>
      </c>
      <c r="C132" s="13" t="s">
        <v>21</v>
      </c>
      <c r="D132" s="14" t="s">
        <v>132</v>
      </c>
      <c r="E132" s="15"/>
      <c r="F132" s="15"/>
      <c r="G132" s="15"/>
      <c r="H132" s="15"/>
      <c r="I132" s="15"/>
      <c r="J132" s="15"/>
      <c r="K132" s="16">
        <f>K137</f>
        <v>10.28</v>
      </c>
      <c r="L132" s="16">
        <f>L137</f>
        <v>15.59</v>
      </c>
      <c r="M132" s="16">
        <f>M137</f>
        <v>160.27000000000001</v>
      </c>
    </row>
    <row r="133" spans="1:13" ht="90">
      <c r="A133" s="15"/>
      <c r="B133" s="15"/>
      <c r="C133" s="15"/>
      <c r="D133" s="17" t="s">
        <v>133</v>
      </c>
      <c r="E133" s="15"/>
      <c r="F133" s="15"/>
      <c r="G133" s="15"/>
      <c r="H133" s="15"/>
      <c r="I133" s="15"/>
      <c r="J133" s="15"/>
      <c r="K133" s="15"/>
      <c r="L133" s="15"/>
      <c r="M133" s="15"/>
    </row>
    <row r="134" spans="1:13">
      <c r="A134" s="15"/>
      <c r="B134" s="15"/>
      <c r="C134" s="15"/>
      <c r="D134" s="17"/>
      <c r="E134" s="13" t="s">
        <v>134</v>
      </c>
      <c r="F134" s="18">
        <v>0</v>
      </c>
      <c r="G134" s="19">
        <v>0</v>
      </c>
      <c r="H134" s="19">
        <v>0</v>
      </c>
      <c r="I134" s="19">
        <v>0</v>
      </c>
      <c r="J134" s="16">
        <f>OR(F134&lt;&gt;0,G134&lt;&gt;0,H134&lt;&gt;0,I134&lt;&gt;0)*(F134 + (F134 = 0))*(G134 + (G134 = 0))*(H134 + (H134 = 0))*(I134 + (I134 = 0))</f>
        <v>0</v>
      </c>
      <c r="K134" s="15"/>
      <c r="L134" s="15"/>
      <c r="M134" s="15"/>
    </row>
    <row r="135" spans="1:13">
      <c r="A135" s="15"/>
      <c r="B135" s="15"/>
      <c r="C135" s="15"/>
      <c r="D135" s="17"/>
      <c r="E135" s="13" t="s">
        <v>135</v>
      </c>
      <c r="F135" s="18">
        <v>1</v>
      </c>
      <c r="G135" s="19">
        <v>4.3499999999999996</v>
      </c>
      <c r="H135" s="19">
        <v>0</v>
      </c>
      <c r="I135" s="19">
        <v>1.3</v>
      </c>
      <c r="J135" s="16">
        <f>OR(F135&lt;&gt;0,G135&lt;&gt;0,H135&lt;&gt;0,I135&lt;&gt;0)*(F135 + (F135 = 0))*(G135 + (G135 = 0))*(H135 + (H135 = 0))*(I135 + (I135 = 0))</f>
        <v>5.66</v>
      </c>
      <c r="K135" s="15"/>
      <c r="L135" s="15"/>
      <c r="M135" s="15"/>
    </row>
    <row r="136" spans="1:13">
      <c r="A136" s="15"/>
      <c r="B136" s="15"/>
      <c r="C136" s="15"/>
      <c r="D136" s="17"/>
      <c r="E136" s="13" t="s">
        <v>136</v>
      </c>
      <c r="F136" s="18">
        <v>1</v>
      </c>
      <c r="G136" s="19">
        <v>1.75</v>
      </c>
      <c r="H136" s="19">
        <v>0</v>
      </c>
      <c r="I136" s="19">
        <v>2.64</v>
      </c>
      <c r="J136" s="16">
        <f>OR(F136&lt;&gt;0,G136&lt;&gt;0,H136&lt;&gt;0,I136&lt;&gt;0)*(F136 + (F136 = 0))*(G136 + (G136 = 0))*(H136 + (H136 = 0))*(I136 + (I136 = 0))</f>
        <v>4.62</v>
      </c>
      <c r="K136" s="15"/>
      <c r="L136" s="15"/>
      <c r="M136" s="15"/>
    </row>
    <row r="137" spans="1:13">
      <c r="A137" s="15"/>
      <c r="B137" s="15"/>
      <c r="C137" s="15"/>
      <c r="D137" s="17"/>
      <c r="E137" s="15"/>
      <c r="F137" s="15"/>
      <c r="G137" s="15"/>
      <c r="H137" s="15"/>
      <c r="I137" s="15"/>
      <c r="J137" s="20" t="s">
        <v>137</v>
      </c>
      <c r="K137" s="12">
        <f>SUM(J134:J136)</f>
        <v>10.28</v>
      </c>
      <c r="L137" s="19">
        <v>15.59</v>
      </c>
      <c r="M137" s="12">
        <f>ROUND(L137*K137,2)</f>
        <v>160.27000000000001</v>
      </c>
    </row>
    <row r="138" spans="1:13" ht="0.95" customHeight="1">
      <c r="A138" s="21"/>
      <c r="B138" s="21"/>
      <c r="C138" s="21"/>
      <c r="D138" s="22"/>
      <c r="E138" s="21"/>
      <c r="F138" s="21"/>
      <c r="G138" s="21"/>
      <c r="H138" s="21"/>
      <c r="I138" s="21"/>
      <c r="J138" s="21"/>
      <c r="K138" s="21"/>
      <c r="L138" s="21"/>
      <c r="M138" s="21"/>
    </row>
    <row r="139" spans="1:13">
      <c r="A139" s="13" t="s">
        <v>138</v>
      </c>
      <c r="B139" s="13" t="s">
        <v>20</v>
      </c>
      <c r="C139" s="13" t="s">
        <v>21</v>
      </c>
      <c r="D139" s="14" t="s">
        <v>139</v>
      </c>
      <c r="E139" s="15"/>
      <c r="F139" s="15"/>
      <c r="G139" s="15"/>
      <c r="H139" s="15"/>
      <c r="I139" s="15"/>
      <c r="J139" s="15"/>
      <c r="K139" s="16">
        <f>K142</f>
        <v>21.26</v>
      </c>
      <c r="L139" s="16">
        <f>L142</f>
        <v>19.27</v>
      </c>
      <c r="M139" s="16">
        <f>M142</f>
        <v>409.68</v>
      </c>
    </row>
    <row r="140" spans="1:13" ht="78.75">
      <c r="A140" s="15"/>
      <c r="B140" s="15"/>
      <c r="C140" s="15"/>
      <c r="D140" s="17" t="s">
        <v>140</v>
      </c>
      <c r="E140" s="15"/>
      <c r="F140" s="15"/>
      <c r="G140" s="15"/>
      <c r="H140" s="15"/>
      <c r="I140" s="15"/>
      <c r="J140" s="15"/>
      <c r="K140" s="15"/>
      <c r="L140" s="15"/>
      <c r="M140" s="15"/>
    </row>
    <row r="141" spans="1:13">
      <c r="A141" s="15"/>
      <c r="B141" s="15"/>
      <c r="C141" s="15"/>
      <c r="D141" s="17"/>
      <c r="E141" s="13" t="s">
        <v>141</v>
      </c>
      <c r="F141" s="18">
        <v>0.3</v>
      </c>
      <c r="G141" s="19">
        <v>11.25</v>
      </c>
      <c r="H141" s="19">
        <v>0</v>
      </c>
      <c r="I141" s="19">
        <v>6.3</v>
      </c>
      <c r="J141" s="16">
        <f>OR(F141&lt;&gt;0,G141&lt;&gt;0,H141&lt;&gt;0,I141&lt;&gt;0)*(F141 + (F141 = 0))*(G141 + (G141 = 0))*(H141 + (H141 = 0))*(I141 + (I141 = 0))</f>
        <v>21.26</v>
      </c>
      <c r="K141" s="15"/>
      <c r="L141" s="15"/>
      <c r="M141" s="15"/>
    </row>
    <row r="142" spans="1:13">
      <c r="A142" s="15"/>
      <c r="B142" s="15"/>
      <c r="C142" s="15"/>
      <c r="D142" s="17"/>
      <c r="E142" s="15"/>
      <c r="F142" s="15"/>
      <c r="G142" s="15"/>
      <c r="H142" s="15"/>
      <c r="I142" s="15"/>
      <c r="J142" s="20" t="s">
        <v>142</v>
      </c>
      <c r="K142" s="12">
        <f>SUM(J141:J141)</f>
        <v>21.26</v>
      </c>
      <c r="L142" s="19">
        <v>19.27</v>
      </c>
      <c r="M142" s="12">
        <f>ROUND(L142*K142,2)</f>
        <v>409.68</v>
      </c>
    </row>
    <row r="143" spans="1:13" ht="0.95" customHeight="1">
      <c r="A143" s="21"/>
      <c r="B143" s="21"/>
      <c r="C143" s="21"/>
      <c r="D143" s="22"/>
      <c r="E143" s="21"/>
      <c r="F143" s="21"/>
      <c r="G143" s="21"/>
      <c r="H143" s="21"/>
      <c r="I143" s="21"/>
      <c r="J143" s="21"/>
      <c r="K143" s="21"/>
      <c r="L143" s="21"/>
      <c r="M143" s="21"/>
    </row>
    <row r="144" spans="1:13">
      <c r="A144" s="13" t="s">
        <v>143</v>
      </c>
      <c r="B144" s="13" t="s">
        <v>20</v>
      </c>
      <c r="C144" s="13" t="s">
        <v>21</v>
      </c>
      <c r="D144" s="14" t="s">
        <v>144</v>
      </c>
      <c r="E144" s="15"/>
      <c r="F144" s="15"/>
      <c r="G144" s="15"/>
      <c r="H144" s="15"/>
      <c r="I144" s="15"/>
      <c r="J144" s="15"/>
      <c r="K144" s="16">
        <f>K155</f>
        <v>48.25</v>
      </c>
      <c r="L144" s="16">
        <f>L155</f>
        <v>14.87</v>
      </c>
      <c r="M144" s="16">
        <f>M155</f>
        <v>717.48</v>
      </c>
    </row>
    <row r="145" spans="1:13" ht="112.5">
      <c r="A145" s="15"/>
      <c r="B145" s="15"/>
      <c r="C145" s="15"/>
      <c r="D145" s="17" t="s">
        <v>145</v>
      </c>
      <c r="E145" s="15"/>
      <c r="F145" s="15"/>
      <c r="G145" s="15"/>
      <c r="H145" s="15"/>
      <c r="I145" s="15"/>
      <c r="J145" s="15"/>
      <c r="K145" s="15"/>
      <c r="L145" s="15"/>
      <c r="M145" s="15"/>
    </row>
    <row r="146" spans="1:13">
      <c r="A146" s="15"/>
      <c r="B146" s="15"/>
      <c r="C146" s="15"/>
      <c r="D146" s="17"/>
      <c r="E146" s="13" t="s">
        <v>129</v>
      </c>
      <c r="F146" s="18">
        <v>0</v>
      </c>
      <c r="G146" s="19">
        <v>0</v>
      </c>
      <c r="H146" s="19">
        <v>0</v>
      </c>
      <c r="I146" s="19">
        <v>0</v>
      </c>
      <c r="J146" s="16">
        <f>OR(F146&lt;&gt;0,G146&lt;&gt;0,H146&lt;&gt;0,I146&lt;&gt;0)*(F146 + (F146 = 0))*(G146 + (G146 = 0))*(H146 + (H146 = 0))*(I146 + (I146 = 0))</f>
        <v>0</v>
      </c>
      <c r="K146" s="15"/>
      <c r="L146" s="15"/>
      <c r="M146" s="15"/>
    </row>
    <row r="147" spans="1:13">
      <c r="A147" s="15"/>
      <c r="B147" s="15"/>
      <c r="C147" s="15"/>
      <c r="D147" s="17"/>
      <c r="E147" s="13" t="s">
        <v>146</v>
      </c>
      <c r="F147" s="18">
        <v>0</v>
      </c>
      <c r="G147" s="19">
        <v>0</v>
      </c>
      <c r="H147" s="19">
        <v>0</v>
      </c>
      <c r="I147" s="19">
        <v>0</v>
      </c>
      <c r="J147" s="16">
        <f>OR(F147&lt;&gt;0,G147&lt;&gt;0,H147&lt;&gt;0,I147&lt;&gt;0)*(F147 + (F147 = 0))*(G147 + (G147 = 0))*(H147 + (H147 = 0))*(I147 + (I147 = 0))</f>
        <v>0</v>
      </c>
      <c r="K147" s="15"/>
      <c r="L147" s="15"/>
      <c r="M147" s="15"/>
    </row>
    <row r="148" spans="1:13">
      <c r="A148" s="15"/>
      <c r="B148" s="15"/>
      <c r="C148" s="15"/>
      <c r="D148" s="17"/>
      <c r="E148" s="13" t="s">
        <v>147</v>
      </c>
      <c r="F148" s="18">
        <v>1</v>
      </c>
      <c r="G148" s="19">
        <v>8.6999999999999993</v>
      </c>
      <c r="H148" s="19">
        <v>0.5</v>
      </c>
      <c r="I148" s="19">
        <v>0</v>
      </c>
      <c r="J148" s="16">
        <f>OR(F148&lt;&gt;0,G148&lt;&gt;0,H148&lt;&gt;0,I148&lt;&gt;0)*(F148 + (F148 = 0))*(G148 + (G148 = 0))*(H148 + (H148 = 0))*(I148 + (I148 = 0))</f>
        <v>4.3499999999999996</v>
      </c>
      <c r="K148" s="15"/>
      <c r="L148" s="15"/>
      <c r="M148" s="15"/>
    </row>
    <row r="149" spans="1:13">
      <c r="A149" s="15"/>
      <c r="B149" s="15"/>
      <c r="C149" s="15"/>
      <c r="D149" s="17"/>
      <c r="E149" s="13" t="s">
        <v>0</v>
      </c>
      <c r="F149" s="18">
        <v>1</v>
      </c>
      <c r="G149" s="19">
        <v>2.4500000000000002</v>
      </c>
      <c r="H149" s="19">
        <v>0.3</v>
      </c>
      <c r="I149" s="19">
        <v>0</v>
      </c>
      <c r="J149" s="16">
        <f>OR(F149&lt;&gt;0,G149&lt;&gt;0,H149&lt;&gt;0,I149&lt;&gt;0)*(F149 + (F149 = 0))*(G149 + (G149 = 0))*(H149 + (H149 = 0))*(I149 + (I149 = 0))</f>
        <v>0.74</v>
      </c>
      <c r="K149" s="15"/>
      <c r="L149" s="15"/>
      <c r="M149" s="15"/>
    </row>
    <row r="150" spans="1:13">
      <c r="A150" s="15"/>
      <c r="B150" s="15"/>
      <c r="C150" s="15"/>
      <c r="D150" s="17"/>
      <c r="E150" s="13" t="s">
        <v>148</v>
      </c>
      <c r="F150" s="18">
        <v>0</v>
      </c>
      <c r="G150" s="19">
        <v>0</v>
      </c>
      <c r="H150" s="19">
        <v>0</v>
      </c>
      <c r="I150" s="19">
        <v>0</v>
      </c>
      <c r="J150" s="16">
        <f>OR(F150&lt;&gt;0,G150&lt;&gt;0,H150&lt;&gt;0,I150&lt;&gt;0)*(F150 + (F150 = 0))*(G150 + (G150 = 0))*(H150 + (H150 = 0))*(I150 + (I150 = 0))</f>
        <v>0</v>
      </c>
      <c r="K150" s="15"/>
      <c r="L150" s="15"/>
      <c r="M150" s="15"/>
    </row>
    <row r="151" spans="1:13">
      <c r="A151" s="15"/>
      <c r="B151" s="15"/>
      <c r="C151" s="15"/>
      <c r="D151" s="17"/>
      <c r="E151" s="13" t="s">
        <v>149</v>
      </c>
      <c r="F151" s="18">
        <v>1</v>
      </c>
      <c r="G151" s="19">
        <v>1.3</v>
      </c>
      <c r="H151" s="19">
        <v>0</v>
      </c>
      <c r="I151" s="19">
        <v>6.3</v>
      </c>
      <c r="J151" s="16">
        <f>OR(F151&lt;&gt;0,G151&lt;&gt;0,H151&lt;&gt;0,I151&lt;&gt;0)*(F151 + (F151 = 0))*(G151 + (G151 = 0))*(H151 + (H151 = 0))*(I151 + (I151 = 0))</f>
        <v>8.19</v>
      </c>
      <c r="K151" s="15"/>
      <c r="L151" s="15"/>
      <c r="M151" s="15"/>
    </row>
    <row r="152" spans="1:13">
      <c r="A152" s="15"/>
      <c r="B152" s="15"/>
      <c r="C152" s="15"/>
      <c r="D152" s="17"/>
      <c r="E152" s="13" t="s">
        <v>0</v>
      </c>
      <c r="F152" s="18">
        <v>1</v>
      </c>
      <c r="G152" s="19">
        <v>2.8</v>
      </c>
      <c r="H152" s="19">
        <v>0</v>
      </c>
      <c r="I152" s="19">
        <v>6.3</v>
      </c>
      <c r="J152" s="16">
        <f>OR(F152&lt;&gt;0,G152&lt;&gt;0,H152&lt;&gt;0,I152&lt;&gt;0)*(F152 + (F152 = 0))*(G152 + (G152 = 0))*(H152 + (H152 = 0))*(I152 + (I152 = 0))</f>
        <v>17.64</v>
      </c>
      <c r="K152" s="15"/>
      <c r="L152" s="15"/>
      <c r="M152" s="15"/>
    </row>
    <row r="153" spans="1:13">
      <c r="A153" s="15"/>
      <c r="B153" s="15"/>
      <c r="C153" s="15"/>
      <c r="D153" s="17"/>
      <c r="E153" s="13" t="s">
        <v>0</v>
      </c>
      <c r="F153" s="18">
        <v>1</v>
      </c>
      <c r="G153" s="19">
        <v>1.3</v>
      </c>
      <c r="H153" s="19">
        <v>0</v>
      </c>
      <c r="I153" s="19">
        <v>6.3</v>
      </c>
      <c r="J153" s="16">
        <f>OR(F153&lt;&gt;0,G153&lt;&gt;0,H153&lt;&gt;0,I153&lt;&gt;0)*(F153 + (F153 = 0))*(G153 + (G153 = 0))*(H153 + (H153 = 0))*(I153 + (I153 = 0))</f>
        <v>8.19</v>
      </c>
      <c r="K153" s="15"/>
      <c r="L153" s="15"/>
      <c r="M153" s="15"/>
    </row>
    <row r="154" spans="1:13">
      <c r="A154" s="15"/>
      <c r="B154" s="15"/>
      <c r="C154" s="15"/>
      <c r="D154" s="17"/>
      <c r="E154" s="13" t="s">
        <v>0</v>
      </c>
      <c r="F154" s="18">
        <v>1</v>
      </c>
      <c r="G154" s="19">
        <v>1.45</v>
      </c>
      <c r="H154" s="19">
        <v>0</v>
      </c>
      <c r="I154" s="19">
        <v>6.3</v>
      </c>
      <c r="J154" s="16">
        <f>OR(F154&lt;&gt;0,G154&lt;&gt;0,H154&lt;&gt;0,I154&lt;&gt;0)*(F154 + (F154 = 0))*(G154 + (G154 = 0))*(H154 + (H154 = 0))*(I154 + (I154 = 0))</f>
        <v>9.14</v>
      </c>
      <c r="K154" s="15"/>
      <c r="L154" s="15"/>
      <c r="M154" s="15"/>
    </row>
    <row r="155" spans="1:13">
      <c r="A155" s="15"/>
      <c r="B155" s="15"/>
      <c r="C155" s="15"/>
      <c r="D155" s="17"/>
      <c r="E155" s="15"/>
      <c r="F155" s="15"/>
      <c r="G155" s="15"/>
      <c r="H155" s="15"/>
      <c r="I155" s="15"/>
      <c r="J155" s="20" t="s">
        <v>150</v>
      </c>
      <c r="K155" s="12">
        <f>SUM(J146:J154)</f>
        <v>48.25</v>
      </c>
      <c r="L155" s="19">
        <v>14.87</v>
      </c>
      <c r="M155" s="12">
        <f>ROUND(L155*K155,2)</f>
        <v>717.48</v>
      </c>
    </row>
    <row r="156" spans="1:13" ht="0.95" customHeight="1">
      <c r="A156" s="21"/>
      <c r="B156" s="21"/>
      <c r="C156" s="21"/>
      <c r="D156" s="22"/>
      <c r="E156" s="21"/>
      <c r="F156" s="21"/>
      <c r="G156" s="21"/>
      <c r="H156" s="21"/>
      <c r="I156" s="21"/>
      <c r="J156" s="21"/>
      <c r="K156" s="21"/>
      <c r="L156" s="21"/>
      <c r="M156" s="21"/>
    </row>
    <row r="157" spans="1:13" ht="22.5">
      <c r="A157" s="13" t="s">
        <v>151</v>
      </c>
      <c r="B157" s="13" t="s">
        <v>20</v>
      </c>
      <c r="C157" s="13" t="s">
        <v>21</v>
      </c>
      <c r="D157" s="14" t="s">
        <v>152</v>
      </c>
      <c r="E157" s="15"/>
      <c r="F157" s="15"/>
      <c r="G157" s="15"/>
      <c r="H157" s="15"/>
      <c r="I157" s="15"/>
      <c r="J157" s="15"/>
      <c r="K157" s="16">
        <f>K170</f>
        <v>128.34</v>
      </c>
      <c r="L157" s="16">
        <f>L170</f>
        <v>8.75</v>
      </c>
      <c r="M157" s="16">
        <f>M170</f>
        <v>1122.98</v>
      </c>
    </row>
    <row r="158" spans="1:13" ht="123.75">
      <c r="A158" s="15"/>
      <c r="B158" s="15"/>
      <c r="C158" s="15"/>
      <c r="D158" s="17" t="s">
        <v>153</v>
      </c>
      <c r="E158" s="15"/>
      <c r="F158" s="15"/>
      <c r="G158" s="15"/>
      <c r="H158" s="15"/>
      <c r="I158" s="15"/>
      <c r="J158" s="15"/>
      <c r="K158" s="15"/>
      <c r="L158" s="15"/>
      <c r="M158" s="15"/>
    </row>
    <row r="159" spans="1:13">
      <c r="A159" s="15"/>
      <c r="B159" s="15"/>
      <c r="C159" s="15"/>
      <c r="D159" s="17"/>
      <c r="E159" s="13" t="s">
        <v>154</v>
      </c>
      <c r="F159" s="18">
        <v>0</v>
      </c>
      <c r="G159" s="19">
        <v>0</v>
      </c>
      <c r="H159" s="19">
        <v>0</v>
      </c>
      <c r="I159" s="19">
        <v>0</v>
      </c>
      <c r="J159" s="16">
        <f>OR(F159&lt;&gt;0,G159&lt;&gt;0,H159&lt;&gt;0,I159&lt;&gt;0)*(F159 + (F159 = 0))*(G159 + (G159 = 0))*(H159 + (H159 = 0))*(I159 + (I159 = 0))</f>
        <v>0</v>
      </c>
      <c r="K159" s="15"/>
      <c r="L159" s="15"/>
      <c r="M159" s="15"/>
    </row>
    <row r="160" spans="1:13">
      <c r="A160" s="15"/>
      <c r="B160" s="15"/>
      <c r="C160" s="15"/>
      <c r="D160" s="17"/>
      <c r="E160" s="13" t="s">
        <v>155</v>
      </c>
      <c r="F160" s="18">
        <v>0</v>
      </c>
      <c r="G160" s="19">
        <v>0</v>
      </c>
      <c r="H160" s="19">
        <v>0</v>
      </c>
      <c r="I160" s="19">
        <v>0</v>
      </c>
      <c r="J160" s="16">
        <f>OR(F160&lt;&gt;0,G160&lt;&gt;0,H160&lt;&gt;0,I160&lt;&gt;0)*(F160 + (F160 = 0))*(G160 + (G160 = 0))*(H160 + (H160 = 0))*(I160 + (I160 = 0))</f>
        <v>0</v>
      </c>
      <c r="K160" s="15"/>
      <c r="L160" s="15"/>
      <c r="M160" s="15"/>
    </row>
    <row r="161" spans="1:13">
      <c r="A161" s="15"/>
      <c r="B161" s="15"/>
      <c r="C161" s="15"/>
      <c r="D161" s="17"/>
      <c r="E161" s="13" t="s">
        <v>156</v>
      </c>
      <c r="F161" s="18">
        <v>0</v>
      </c>
      <c r="G161" s="19">
        <v>0</v>
      </c>
      <c r="H161" s="19">
        <v>0</v>
      </c>
      <c r="I161" s="19">
        <v>0</v>
      </c>
      <c r="J161" s="16">
        <f>OR(F161&lt;&gt;0,G161&lt;&gt;0,H161&lt;&gt;0,I161&lt;&gt;0)*(F161 + (F161 = 0))*(G161 + (G161 = 0))*(H161 + (H161 = 0))*(I161 + (I161 = 0))</f>
        <v>0</v>
      </c>
      <c r="K161" s="15"/>
      <c r="L161" s="15"/>
      <c r="M161" s="15"/>
    </row>
    <row r="162" spans="1:13">
      <c r="A162" s="15"/>
      <c r="B162" s="15"/>
      <c r="C162" s="15"/>
      <c r="D162" s="17"/>
      <c r="E162" s="13" t="s">
        <v>149</v>
      </c>
      <c r="F162" s="18">
        <v>2</v>
      </c>
      <c r="G162" s="19">
        <v>0</v>
      </c>
      <c r="H162" s="19">
        <v>0.5</v>
      </c>
      <c r="I162" s="19">
        <v>6.3</v>
      </c>
      <c r="J162" s="16">
        <f>OR(F162&lt;&gt;0,G162&lt;&gt;0,H162&lt;&gt;0,I162&lt;&gt;0)*(F162 + (F162 = 0))*(G162 + (G162 = 0))*(H162 + (H162 = 0))*(I162 + (I162 = 0))</f>
        <v>6.3</v>
      </c>
      <c r="K162" s="15"/>
      <c r="L162" s="15"/>
      <c r="M162" s="15"/>
    </row>
    <row r="163" spans="1:13">
      <c r="A163" s="15"/>
      <c r="B163" s="15"/>
      <c r="C163" s="15"/>
      <c r="D163" s="17"/>
      <c r="E163" s="13" t="s">
        <v>147</v>
      </c>
      <c r="F163" s="18">
        <v>1</v>
      </c>
      <c r="G163" s="19">
        <v>11.25</v>
      </c>
      <c r="H163" s="19">
        <v>4</v>
      </c>
      <c r="I163" s="19">
        <v>0</v>
      </c>
      <c r="J163" s="16">
        <f>OR(F163&lt;&gt;0,G163&lt;&gt;0,H163&lt;&gt;0,I163&lt;&gt;0)*(F163 + (F163 = 0))*(G163 + (G163 = 0))*(H163 + (H163 = 0))*(I163 + (I163 = 0))</f>
        <v>45</v>
      </c>
      <c r="K163" s="15"/>
      <c r="L163" s="15"/>
      <c r="M163" s="15"/>
    </row>
    <row r="164" spans="1:13">
      <c r="A164" s="15"/>
      <c r="B164" s="15"/>
      <c r="C164" s="15"/>
      <c r="D164" s="17"/>
      <c r="E164" s="13" t="s">
        <v>0</v>
      </c>
      <c r="F164" s="18">
        <v>1</v>
      </c>
      <c r="G164" s="19">
        <v>9.2799999999999994</v>
      </c>
      <c r="H164" s="19">
        <v>5.85</v>
      </c>
      <c r="I164" s="19">
        <v>0</v>
      </c>
      <c r="J164" s="16">
        <f>OR(F164&lt;&gt;0,G164&lt;&gt;0,H164&lt;&gt;0,I164&lt;&gt;0)*(F164 + (F164 = 0))*(G164 + (G164 = 0))*(H164 + (H164 = 0))*(I164 + (I164 = 0))</f>
        <v>54.29</v>
      </c>
      <c r="K164" s="15"/>
      <c r="L164" s="15"/>
      <c r="M164" s="15"/>
    </row>
    <row r="165" spans="1:13">
      <c r="A165" s="15"/>
      <c r="B165" s="15"/>
      <c r="C165" s="15"/>
      <c r="D165" s="17"/>
      <c r="E165" s="13" t="s">
        <v>157</v>
      </c>
      <c r="F165" s="18">
        <v>0</v>
      </c>
      <c r="G165" s="19">
        <v>0</v>
      </c>
      <c r="H165" s="19">
        <v>0</v>
      </c>
      <c r="I165" s="19">
        <v>0</v>
      </c>
      <c r="J165" s="16">
        <f>OR(F165&lt;&gt;0,G165&lt;&gt;0,H165&lt;&gt;0,I165&lt;&gt;0)*(F165 + (F165 = 0))*(G165 + (G165 = 0))*(H165 + (H165 = 0))*(I165 + (I165 = 0))</f>
        <v>0</v>
      </c>
      <c r="K165" s="15"/>
      <c r="L165" s="15"/>
      <c r="M165" s="15"/>
    </row>
    <row r="166" spans="1:13">
      <c r="A166" s="15"/>
      <c r="B166" s="15"/>
      <c r="C166" s="15"/>
      <c r="D166" s="17"/>
      <c r="E166" s="13" t="s">
        <v>149</v>
      </c>
      <c r="F166" s="18">
        <v>0</v>
      </c>
      <c r="G166" s="19">
        <v>0</v>
      </c>
      <c r="H166" s="19">
        <v>0</v>
      </c>
      <c r="I166" s="19">
        <v>0</v>
      </c>
      <c r="J166" s="16">
        <f>OR(F166&lt;&gt;0,G166&lt;&gt;0,H166&lt;&gt;0,I166&lt;&gt;0)*(F166 + (F166 = 0))*(G166 + (G166 = 0))*(H166 + (H166 = 0))*(I166 + (I166 = 0))</f>
        <v>0</v>
      </c>
      <c r="K166" s="15"/>
      <c r="L166" s="15"/>
      <c r="M166" s="15"/>
    </row>
    <row r="167" spans="1:13">
      <c r="A167" s="15"/>
      <c r="B167" s="15"/>
      <c r="C167" s="15"/>
      <c r="D167" s="17"/>
      <c r="E167" s="13" t="s">
        <v>0</v>
      </c>
      <c r="F167" s="18">
        <v>2</v>
      </c>
      <c r="G167" s="19">
        <v>2.8</v>
      </c>
      <c r="H167" s="19">
        <v>0</v>
      </c>
      <c r="I167" s="19">
        <v>1</v>
      </c>
      <c r="J167" s="16">
        <f>OR(F167&lt;&gt;0,G167&lt;&gt;0,H167&lt;&gt;0,I167&lt;&gt;0)*(F167 + (F167 = 0))*(G167 + (G167 = 0))*(H167 + (H167 = 0))*(I167 + (I167 = 0))</f>
        <v>5.6</v>
      </c>
      <c r="K167" s="15"/>
      <c r="L167" s="15"/>
      <c r="M167" s="15"/>
    </row>
    <row r="168" spans="1:13">
      <c r="A168" s="15"/>
      <c r="B168" s="15"/>
      <c r="C168" s="15"/>
      <c r="D168" s="17"/>
      <c r="E168" s="13" t="s">
        <v>0</v>
      </c>
      <c r="F168" s="18">
        <v>3</v>
      </c>
      <c r="G168" s="19">
        <v>6.05</v>
      </c>
      <c r="H168" s="19">
        <v>0</v>
      </c>
      <c r="I168" s="19">
        <v>1</v>
      </c>
      <c r="J168" s="16">
        <f>OR(F168&lt;&gt;0,G168&lt;&gt;0,H168&lt;&gt;0,I168&lt;&gt;0)*(F168 + (F168 = 0))*(G168 + (G168 = 0))*(H168 + (H168 = 0))*(I168 + (I168 = 0))</f>
        <v>18.149999999999999</v>
      </c>
      <c r="K168" s="15"/>
      <c r="L168" s="15"/>
      <c r="M168" s="15"/>
    </row>
    <row r="169" spans="1:13">
      <c r="A169" s="15"/>
      <c r="B169" s="15"/>
      <c r="C169" s="15"/>
      <c r="D169" s="17"/>
      <c r="E169" s="13" t="s">
        <v>158</v>
      </c>
      <c r="F169" s="18">
        <v>-1</v>
      </c>
      <c r="G169" s="19">
        <v>1</v>
      </c>
      <c r="H169" s="19">
        <v>0</v>
      </c>
      <c r="I169" s="19">
        <v>1</v>
      </c>
      <c r="J169" s="16">
        <f>OR(F169&lt;&gt;0,G169&lt;&gt;0,H169&lt;&gt;0,I169&lt;&gt;0)*(F169 + (F169 = 0))*(G169 + (G169 = 0))*(H169 + (H169 = 0))*(I169 + (I169 = 0))</f>
        <v>-1</v>
      </c>
      <c r="K169" s="15"/>
      <c r="L169" s="15"/>
      <c r="M169" s="15"/>
    </row>
    <row r="170" spans="1:13">
      <c r="A170" s="15"/>
      <c r="B170" s="15"/>
      <c r="C170" s="15"/>
      <c r="D170" s="17"/>
      <c r="E170" s="15"/>
      <c r="F170" s="15"/>
      <c r="G170" s="15"/>
      <c r="H170" s="15"/>
      <c r="I170" s="15"/>
      <c r="J170" s="20" t="s">
        <v>159</v>
      </c>
      <c r="K170" s="12">
        <f>SUM(J159:J169)</f>
        <v>128.34</v>
      </c>
      <c r="L170" s="19">
        <v>8.75</v>
      </c>
      <c r="M170" s="12">
        <f>ROUND(L170*K170,2)</f>
        <v>1122.98</v>
      </c>
    </row>
    <row r="171" spans="1:13" ht="0.95" customHeight="1">
      <c r="A171" s="21"/>
      <c r="B171" s="21"/>
      <c r="C171" s="21"/>
      <c r="D171" s="22"/>
      <c r="E171" s="21"/>
      <c r="F171" s="21"/>
      <c r="G171" s="21"/>
      <c r="H171" s="21"/>
      <c r="I171" s="21"/>
      <c r="J171" s="21"/>
      <c r="K171" s="21"/>
      <c r="L171" s="21"/>
      <c r="M171" s="21"/>
    </row>
    <row r="172" spans="1:13">
      <c r="A172" s="13" t="s">
        <v>160</v>
      </c>
      <c r="B172" s="13" t="s">
        <v>20</v>
      </c>
      <c r="C172" s="13" t="s">
        <v>6</v>
      </c>
      <c r="D172" s="14" t="s">
        <v>161</v>
      </c>
      <c r="E172" s="15"/>
      <c r="F172" s="15"/>
      <c r="G172" s="15"/>
      <c r="H172" s="15"/>
      <c r="I172" s="15"/>
      <c r="J172" s="15"/>
      <c r="K172" s="16">
        <f>K175</f>
        <v>1</v>
      </c>
      <c r="L172" s="16">
        <f>L175</f>
        <v>450</v>
      </c>
      <c r="M172" s="16">
        <f>M175</f>
        <v>450</v>
      </c>
    </row>
    <row r="173" spans="1:13" ht="78.75">
      <c r="A173" s="15"/>
      <c r="B173" s="15"/>
      <c r="C173" s="15"/>
      <c r="D173" s="17" t="s">
        <v>162</v>
      </c>
      <c r="E173" s="15"/>
      <c r="F173" s="15"/>
      <c r="G173" s="15"/>
      <c r="H173" s="15"/>
      <c r="I173" s="15"/>
      <c r="J173" s="15"/>
      <c r="K173" s="15"/>
      <c r="L173" s="15"/>
      <c r="M173" s="15"/>
    </row>
    <row r="174" spans="1:13">
      <c r="A174" s="15"/>
      <c r="B174" s="15"/>
      <c r="C174" s="15"/>
      <c r="D174" s="17"/>
      <c r="E174" s="13" t="s">
        <v>163</v>
      </c>
      <c r="F174" s="18">
        <v>1</v>
      </c>
      <c r="G174" s="19">
        <v>0</v>
      </c>
      <c r="H174" s="19">
        <v>0</v>
      </c>
      <c r="I174" s="19">
        <v>0</v>
      </c>
      <c r="J174" s="16">
        <f>OR(F174&lt;&gt;0,G174&lt;&gt;0,H174&lt;&gt;0,I174&lt;&gt;0)*(F174 + (F174 = 0))*(G174 + (G174 = 0))*(H174 + (H174 = 0))*(I174 + (I174 = 0))</f>
        <v>1</v>
      </c>
      <c r="K174" s="15"/>
      <c r="L174" s="15"/>
      <c r="M174" s="15"/>
    </row>
    <row r="175" spans="1:13">
      <c r="A175" s="15"/>
      <c r="B175" s="15"/>
      <c r="C175" s="15"/>
      <c r="D175" s="17"/>
      <c r="E175" s="15"/>
      <c r="F175" s="15"/>
      <c r="G175" s="15"/>
      <c r="H175" s="15"/>
      <c r="I175" s="15"/>
      <c r="J175" s="20" t="s">
        <v>164</v>
      </c>
      <c r="K175" s="12">
        <f>SUM(J174:J174)</f>
        <v>1</v>
      </c>
      <c r="L175" s="19">
        <v>450</v>
      </c>
      <c r="M175" s="12">
        <f>ROUND(L175*K175,2)</f>
        <v>450</v>
      </c>
    </row>
    <row r="176" spans="1:13" ht="0.95" customHeight="1">
      <c r="A176" s="21"/>
      <c r="B176" s="21"/>
      <c r="C176" s="21"/>
      <c r="D176" s="22"/>
      <c r="E176" s="21"/>
      <c r="F176" s="21"/>
      <c r="G176" s="21"/>
      <c r="H176" s="21"/>
      <c r="I176" s="21"/>
      <c r="J176" s="21"/>
      <c r="K176" s="21"/>
      <c r="L176" s="21"/>
      <c r="M176" s="21"/>
    </row>
    <row r="177" spans="1:13">
      <c r="A177" s="13" t="s">
        <v>165</v>
      </c>
      <c r="B177" s="13" t="s">
        <v>20</v>
      </c>
      <c r="C177" s="13" t="s">
        <v>54</v>
      </c>
      <c r="D177" s="14" t="s">
        <v>166</v>
      </c>
      <c r="E177" s="15"/>
      <c r="F177" s="15"/>
      <c r="G177" s="15"/>
      <c r="H177" s="15"/>
      <c r="I177" s="15"/>
      <c r="J177" s="15"/>
      <c r="K177" s="16">
        <f>K191</f>
        <v>149.81</v>
      </c>
      <c r="L177" s="16">
        <f>L191</f>
        <v>24.5</v>
      </c>
      <c r="M177" s="16">
        <f>M191</f>
        <v>3670.35</v>
      </c>
    </row>
    <row r="178" spans="1:13" ht="258.75">
      <c r="A178" s="15"/>
      <c r="B178" s="15"/>
      <c r="C178" s="15"/>
      <c r="D178" s="17" t="s">
        <v>167</v>
      </c>
      <c r="E178" s="15"/>
      <c r="F178" s="15"/>
      <c r="G178" s="15"/>
      <c r="H178" s="15"/>
      <c r="I178" s="15"/>
      <c r="J178" s="15"/>
      <c r="K178" s="15"/>
      <c r="L178" s="15"/>
      <c r="M178" s="15"/>
    </row>
    <row r="179" spans="1:13">
      <c r="A179" s="15"/>
      <c r="B179" s="15"/>
      <c r="C179" s="15"/>
      <c r="D179" s="17"/>
      <c r="E179" s="13" t="s">
        <v>168</v>
      </c>
      <c r="F179" s="18">
        <v>1</v>
      </c>
      <c r="G179" s="19">
        <v>363</v>
      </c>
      <c r="H179" s="19">
        <v>0</v>
      </c>
      <c r="I179" s="19">
        <v>0.25</v>
      </c>
      <c r="J179" s="16">
        <f>OR(F179&lt;&gt;0,G179&lt;&gt;0,H179&lt;&gt;0,I179&lt;&gt;0)*(F179 + (F179 = 0))*(G179 + (G179 = 0))*(H179 + (H179 = 0))*(I179 + (I179 = 0))</f>
        <v>90.75</v>
      </c>
      <c r="K179" s="15"/>
      <c r="L179" s="15"/>
      <c r="M179" s="15"/>
    </row>
    <row r="180" spans="1:13">
      <c r="A180" s="15"/>
      <c r="B180" s="15"/>
      <c r="C180" s="15"/>
      <c r="D180" s="17"/>
      <c r="E180" s="13" t="s">
        <v>169</v>
      </c>
      <c r="F180" s="18">
        <v>1</v>
      </c>
      <c r="G180" s="19">
        <v>21.26</v>
      </c>
      <c r="H180" s="19">
        <v>0.24</v>
      </c>
      <c r="I180" s="19">
        <v>0</v>
      </c>
      <c r="J180" s="16">
        <f>OR(F180&lt;&gt;0,G180&lt;&gt;0,H180&lt;&gt;0,I180&lt;&gt;0)*(F180 + (F180 = 0))*(G180 + (G180 = 0))*(H180 + (H180 = 0))*(I180 + (I180 = 0))</f>
        <v>5.0999999999999996</v>
      </c>
      <c r="K180" s="15"/>
      <c r="L180" s="15"/>
      <c r="M180" s="15"/>
    </row>
    <row r="181" spans="1:13">
      <c r="A181" s="15"/>
      <c r="B181" s="15"/>
      <c r="C181" s="15"/>
      <c r="D181" s="17"/>
      <c r="E181" s="13" t="s">
        <v>170</v>
      </c>
      <c r="F181" s="18">
        <v>1</v>
      </c>
      <c r="G181" s="19">
        <v>22.8</v>
      </c>
      <c r="H181" s="19">
        <v>0.2</v>
      </c>
      <c r="I181" s="19">
        <v>0</v>
      </c>
      <c r="J181" s="16">
        <f>OR(F181&lt;&gt;0,G181&lt;&gt;0,H181&lt;&gt;0,I181&lt;&gt;0)*(F181 + (F181 = 0))*(G181 + (G181 = 0))*(H181 + (H181 = 0))*(I181 + (I181 = 0))</f>
        <v>4.5599999999999996</v>
      </c>
      <c r="K181" s="15"/>
      <c r="L181" s="15"/>
      <c r="M181" s="15"/>
    </row>
    <row r="182" spans="1:13">
      <c r="A182" s="15"/>
      <c r="B182" s="15"/>
      <c r="C182" s="15"/>
      <c r="D182" s="17"/>
      <c r="E182" s="13" t="s">
        <v>171</v>
      </c>
      <c r="F182" s="18">
        <v>1</v>
      </c>
      <c r="G182" s="19">
        <v>19</v>
      </c>
      <c r="H182" s="19">
        <v>0.24</v>
      </c>
      <c r="I182" s="19">
        <v>0</v>
      </c>
      <c r="J182" s="16">
        <f>OR(F182&lt;&gt;0,G182&lt;&gt;0,H182&lt;&gt;0,I182&lt;&gt;0)*(F182 + (F182 = 0))*(G182 + (G182 = 0))*(H182 + (H182 = 0))*(I182 + (I182 = 0))</f>
        <v>4.5599999999999996</v>
      </c>
      <c r="K182" s="15"/>
      <c r="L182" s="15"/>
      <c r="M182" s="15"/>
    </row>
    <row r="183" spans="1:13">
      <c r="A183" s="15"/>
      <c r="B183" s="15"/>
      <c r="C183" s="15"/>
      <c r="D183" s="17"/>
      <c r="E183" s="13" t="s">
        <v>172</v>
      </c>
      <c r="F183" s="18">
        <v>1</v>
      </c>
      <c r="G183" s="19">
        <v>20</v>
      </c>
      <c r="H183" s="19">
        <v>0.25</v>
      </c>
      <c r="I183" s="19">
        <v>0</v>
      </c>
      <c r="J183" s="16">
        <f>OR(F183&lt;&gt;0,G183&lt;&gt;0,H183&lt;&gt;0,I183&lt;&gt;0)*(F183 + (F183 = 0))*(G183 + (G183 = 0))*(H183 + (H183 = 0))*(I183 + (I183 = 0))</f>
        <v>5</v>
      </c>
      <c r="K183" s="15"/>
      <c r="L183" s="15"/>
      <c r="M183" s="15"/>
    </row>
    <row r="184" spans="1:13">
      <c r="A184" s="15"/>
      <c r="B184" s="15"/>
      <c r="C184" s="15"/>
      <c r="D184" s="17"/>
      <c r="E184" s="13" t="s">
        <v>173</v>
      </c>
      <c r="F184" s="18">
        <v>1</v>
      </c>
      <c r="G184" s="19">
        <v>3.36</v>
      </c>
      <c r="H184" s="19">
        <v>0.1</v>
      </c>
      <c r="I184" s="19">
        <v>0</v>
      </c>
      <c r="J184" s="16">
        <f>OR(F184&lt;&gt;0,G184&lt;&gt;0,H184&lt;&gt;0,I184&lt;&gt;0)*(F184 + (F184 = 0))*(G184 + (G184 = 0))*(H184 + (H184 = 0))*(I184 + (I184 = 0))</f>
        <v>0.34</v>
      </c>
      <c r="K184" s="15"/>
      <c r="L184" s="15"/>
      <c r="M184" s="15"/>
    </row>
    <row r="185" spans="1:13">
      <c r="A185" s="15"/>
      <c r="B185" s="15"/>
      <c r="C185" s="15"/>
      <c r="D185" s="17"/>
      <c r="E185" s="13" t="s">
        <v>174</v>
      </c>
      <c r="F185" s="18">
        <v>1</v>
      </c>
      <c r="G185" s="19">
        <v>10.28</v>
      </c>
      <c r="H185" s="19">
        <v>0.15</v>
      </c>
      <c r="I185" s="19">
        <v>0</v>
      </c>
      <c r="J185" s="16">
        <f>OR(F185&lt;&gt;0,G185&lt;&gt;0,H185&lt;&gt;0,I185&lt;&gt;0)*(F185 + (F185 = 0))*(G185 + (G185 = 0))*(H185 + (H185 = 0))*(I185 + (I185 = 0))</f>
        <v>1.54</v>
      </c>
      <c r="K185" s="15"/>
      <c r="L185" s="15"/>
      <c r="M185" s="15"/>
    </row>
    <row r="186" spans="1:13">
      <c r="A186" s="15"/>
      <c r="B186" s="15"/>
      <c r="C186" s="15"/>
      <c r="D186" s="17"/>
      <c r="E186" s="13" t="s">
        <v>175</v>
      </c>
      <c r="F186" s="18">
        <v>1</v>
      </c>
      <c r="G186" s="19">
        <v>48.25</v>
      </c>
      <c r="H186" s="19">
        <v>0.05</v>
      </c>
      <c r="I186" s="19">
        <v>0</v>
      </c>
      <c r="J186" s="16">
        <f>OR(F186&lt;&gt;0,G186&lt;&gt;0,H186&lt;&gt;0,I186&lt;&gt;0)*(F186 + (F186 = 0))*(G186 + (G186 = 0))*(H186 + (H186 = 0))*(I186 + (I186 = 0))</f>
        <v>2.41</v>
      </c>
      <c r="K186" s="15"/>
      <c r="L186" s="15"/>
      <c r="M186" s="15"/>
    </row>
    <row r="187" spans="1:13">
      <c r="A187" s="15"/>
      <c r="B187" s="15"/>
      <c r="C187" s="15"/>
      <c r="D187" s="17"/>
      <c r="E187" s="13" t="s">
        <v>176</v>
      </c>
      <c r="F187" s="18">
        <v>1</v>
      </c>
      <c r="G187" s="19">
        <v>128.34</v>
      </c>
      <c r="H187" s="19">
        <v>0.05</v>
      </c>
      <c r="I187" s="19">
        <v>0</v>
      </c>
      <c r="J187" s="16">
        <f>OR(F187&lt;&gt;0,G187&lt;&gt;0,H187&lt;&gt;0,I187&lt;&gt;0)*(F187 + (F187 = 0))*(G187 + (G187 = 0))*(H187 + (H187 = 0))*(I187 + (I187 = 0))</f>
        <v>6.42</v>
      </c>
      <c r="K187" s="15"/>
      <c r="L187" s="15"/>
      <c r="M187" s="15"/>
    </row>
    <row r="188" spans="1:13">
      <c r="A188" s="15"/>
      <c r="B188" s="15"/>
      <c r="C188" s="15"/>
      <c r="D188" s="17"/>
      <c r="E188" s="13" t="s">
        <v>177</v>
      </c>
      <c r="F188" s="18">
        <v>1</v>
      </c>
      <c r="G188" s="19">
        <v>152.19999999999999</v>
      </c>
      <c r="H188" s="19">
        <v>0.06</v>
      </c>
      <c r="I188" s="19">
        <v>0</v>
      </c>
      <c r="J188" s="16">
        <f>OR(F188&lt;&gt;0,G188&lt;&gt;0,H188&lt;&gt;0,I188&lt;&gt;0)*(F188 + (F188 = 0))*(G188 + (G188 = 0))*(H188 + (H188 = 0))*(I188 + (I188 = 0))</f>
        <v>9.1300000000000008</v>
      </c>
      <c r="K188" s="15"/>
      <c r="L188" s="15"/>
      <c r="M188" s="15"/>
    </row>
    <row r="189" spans="1:13">
      <c r="A189" s="15"/>
      <c r="B189" s="15"/>
      <c r="C189" s="15"/>
      <c r="D189" s="17"/>
      <c r="E189" s="13" t="s">
        <v>178</v>
      </c>
      <c r="F189" s="18">
        <v>1</v>
      </c>
      <c r="G189" s="19">
        <v>7.5</v>
      </c>
      <c r="H189" s="19">
        <v>0</v>
      </c>
      <c r="I189" s="19">
        <v>0</v>
      </c>
      <c r="J189" s="16">
        <f>OR(F189&lt;&gt;0,G189&lt;&gt;0,H189&lt;&gt;0,I189&lt;&gt;0)*(F189 + (F189 = 0))*(G189 + (G189 = 0))*(H189 + (H189 = 0))*(I189 + (I189 = 0))</f>
        <v>7.5</v>
      </c>
      <c r="K189" s="15"/>
      <c r="L189" s="15"/>
      <c r="M189" s="15"/>
    </row>
    <row r="190" spans="1:13">
      <c r="A190" s="15"/>
      <c r="B190" s="15"/>
      <c r="C190" s="15"/>
      <c r="D190" s="17"/>
      <c r="E190" s="13" t="s">
        <v>179</v>
      </c>
      <c r="F190" s="18">
        <v>1</v>
      </c>
      <c r="G190" s="19">
        <v>50</v>
      </c>
      <c r="H190" s="19">
        <v>0</v>
      </c>
      <c r="I190" s="19">
        <v>0.25</v>
      </c>
      <c r="J190" s="16">
        <f>OR(F190&lt;&gt;0,G190&lt;&gt;0,H190&lt;&gt;0,I190&lt;&gt;0)*(F190 + (F190 = 0))*(G190 + (G190 = 0))*(H190 + (H190 = 0))*(I190 + (I190 = 0))</f>
        <v>12.5</v>
      </c>
      <c r="K190" s="15"/>
      <c r="L190" s="15"/>
      <c r="M190" s="15"/>
    </row>
    <row r="191" spans="1:13">
      <c r="A191" s="15"/>
      <c r="B191" s="15"/>
      <c r="C191" s="15"/>
      <c r="D191" s="17"/>
      <c r="E191" s="15"/>
      <c r="F191" s="15"/>
      <c r="G191" s="15"/>
      <c r="H191" s="15"/>
      <c r="I191" s="15"/>
      <c r="J191" s="20" t="s">
        <v>180</v>
      </c>
      <c r="K191" s="12">
        <f>SUM(J179:J190)</f>
        <v>149.81</v>
      </c>
      <c r="L191" s="19">
        <v>24.5</v>
      </c>
      <c r="M191" s="12">
        <f>ROUND(L191*K191,2)</f>
        <v>3670.35</v>
      </c>
    </row>
    <row r="192" spans="1:13" ht="0.95" customHeight="1">
      <c r="A192" s="21"/>
      <c r="B192" s="21"/>
      <c r="C192" s="21"/>
      <c r="D192" s="22"/>
      <c r="E192" s="21"/>
      <c r="F192" s="21"/>
      <c r="G192" s="21"/>
      <c r="H192" s="21"/>
      <c r="I192" s="21"/>
      <c r="J192" s="21"/>
      <c r="K192" s="21"/>
      <c r="L192" s="21"/>
      <c r="M192" s="21"/>
    </row>
    <row r="193" spans="1:13">
      <c r="A193" s="13" t="s">
        <v>181</v>
      </c>
      <c r="B193" s="13" t="s">
        <v>20</v>
      </c>
      <c r="C193" s="13" t="s">
        <v>71</v>
      </c>
      <c r="D193" s="14" t="s">
        <v>182</v>
      </c>
      <c r="E193" s="15"/>
      <c r="F193" s="15"/>
      <c r="G193" s="15"/>
      <c r="H193" s="15"/>
      <c r="I193" s="15"/>
      <c r="J193" s="15"/>
      <c r="K193" s="16">
        <f>K196</f>
        <v>1</v>
      </c>
      <c r="L193" s="16">
        <f>L196</f>
        <v>1200</v>
      </c>
      <c r="M193" s="16">
        <f>M196</f>
        <v>1200</v>
      </c>
    </row>
    <row r="194" spans="1:13" ht="22.5">
      <c r="A194" s="15"/>
      <c r="B194" s="15"/>
      <c r="C194" s="15"/>
      <c r="D194" s="17" t="s">
        <v>183</v>
      </c>
      <c r="E194" s="15"/>
      <c r="F194" s="15"/>
      <c r="G194" s="15"/>
      <c r="H194" s="15"/>
      <c r="I194" s="15"/>
      <c r="J194" s="15"/>
      <c r="K194" s="15"/>
      <c r="L194" s="15"/>
      <c r="M194" s="15"/>
    </row>
    <row r="195" spans="1:13">
      <c r="A195" s="15"/>
      <c r="B195" s="15"/>
      <c r="C195" s="15"/>
      <c r="D195" s="17"/>
      <c r="E195" s="13" t="s">
        <v>0</v>
      </c>
      <c r="F195" s="18">
        <v>1</v>
      </c>
      <c r="G195" s="19">
        <v>0</v>
      </c>
      <c r="H195" s="19">
        <v>0</v>
      </c>
      <c r="I195" s="19">
        <v>0</v>
      </c>
      <c r="J195" s="16">
        <f>OR(F195&lt;&gt;0,G195&lt;&gt;0,H195&lt;&gt;0,I195&lt;&gt;0)*(F195 + (F195 = 0))*(G195 + (G195 = 0))*(H195 + (H195 = 0))*(I195 + (I195 = 0))</f>
        <v>1</v>
      </c>
      <c r="K195" s="15"/>
      <c r="L195" s="15"/>
      <c r="M195" s="15"/>
    </row>
    <row r="196" spans="1:13">
      <c r="A196" s="15"/>
      <c r="B196" s="15"/>
      <c r="C196" s="15"/>
      <c r="D196" s="17"/>
      <c r="E196" s="15"/>
      <c r="F196" s="15"/>
      <c r="G196" s="15"/>
      <c r="H196" s="15"/>
      <c r="I196" s="15"/>
      <c r="J196" s="20" t="s">
        <v>184</v>
      </c>
      <c r="K196" s="12">
        <f>SUM(J195:J195)</f>
        <v>1</v>
      </c>
      <c r="L196" s="19">
        <v>1200</v>
      </c>
      <c r="M196" s="12">
        <f>ROUND(L196*K196,2)</f>
        <v>1200</v>
      </c>
    </row>
    <row r="197" spans="1:13" ht="0.95" customHeight="1">
      <c r="A197" s="21"/>
      <c r="B197" s="21"/>
      <c r="C197" s="21"/>
      <c r="D197" s="22"/>
      <c r="E197" s="21"/>
      <c r="F197" s="21"/>
      <c r="G197" s="21"/>
      <c r="H197" s="21"/>
      <c r="I197" s="21"/>
      <c r="J197" s="21"/>
      <c r="K197" s="21"/>
      <c r="L197" s="21"/>
      <c r="M197" s="21"/>
    </row>
    <row r="198" spans="1:13">
      <c r="A198" s="15"/>
      <c r="B198" s="15"/>
      <c r="C198" s="15"/>
      <c r="D198" s="17"/>
      <c r="E198" s="15"/>
      <c r="F198" s="15"/>
      <c r="G198" s="15"/>
      <c r="H198" s="15"/>
      <c r="I198" s="15"/>
      <c r="J198" s="20" t="s">
        <v>185</v>
      </c>
      <c r="K198" s="23">
        <v>1</v>
      </c>
      <c r="L198" s="12">
        <f>M90+M95+M100+M105+M113+M118+M126+M132+M139+M144+M157+M172+M177+M193</f>
        <v>21742.07</v>
      </c>
      <c r="M198" s="12">
        <f>ROUND(L198*K198,2)</f>
        <v>21742.07</v>
      </c>
    </row>
    <row r="199" spans="1:13" ht="0.95" customHeight="1">
      <c r="A199" s="21"/>
      <c r="B199" s="21"/>
      <c r="C199" s="21"/>
      <c r="D199" s="22"/>
      <c r="E199" s="21"/>
      <c r="F199" s="21"/>
      <c r="G199" s="21"/>
      <c r="H199" s="21"/>
      <c r="I199" s="21"/>
      <c r="J199" s="21"/>
      <c r="K199" s="21"/>
      <c r="L199" s="21"/>
      <c r="M199" s="21"/>
    </row>
    <row r="200" spans="1:13">
      <c r="A200" s="8" t="s">
        <v>186</v>
      </c>
      <c r="B200" s="8" t="s">
        <v>17</v>
      </c>
      <c r="C200" s="8" t="s">
        <v>0</v>
      </c>
      <c r="D200" s="9" t="s">
        <v>187</v>
      </c>
      <c r="E200" s="10"/>
      <c r="F200" s="10"/>
      <c r="G200" s="10"/>
      <c r="H200" s="10"/>
      <c r="I200" s="10"/>
      <c r="J200" s="10"/>
      <c r="K200" s="11">
        <f>K225</f>
        <v>1</v>
      </c>
      <c r="L200" s="12">
        <f>L225</f>
        <v>24560.03</v>
      </c>
      <c r="M200" s="12">
        <f>M225</f>
        <v>24560.03</v>
      </c>
    </row>
    <row r="201" spans="1:13">
      <c r="A201" s="13" t="s">
        <v>188</v>
      </c>
      <c r="B201" s="13" t="s">
        <v>20</v>
      </c>
      <c r="C201" s="13" t="s">
        <v>107</v>
      </c>
      <c r="D201" s="14" t="s">
        <v>189</v>
      </c>
      <c r="E201" s="15"/>
      <c r="F201" s="15"/>
      <c r="G201" s="15"/>
      <c r="H201" s="15"/>
      <c r="I201" s="15"/>
      <c r="J201" s="15"/>
      <c r="K201" s="16">
        <f>K208</f>
        <v>112.5</v>
      </c>
      <c r="L201" s="16">
        <f>L208</f>
        <v>168.95</v>
      </c>
      <c r="M201" s="16">
        <f>M208</f>
        <v>19006.88</v>
      </c>
    </row>
    <row r="202" spans="1:13" ht="303.75">
      <c r="A202" s="15"/>
      <c r="B202" s="15"/>
      <c r="C202" s="15"/>
      <c r="D202" s="17" t="s">
        <v>190</v>
      </c>
      <c r="E202" s="15"/>
      <c r="F202" s="15"/>
      <c r="G202" s="15"/>
      <c r="H202" s="15"/>
      <c r="I202" s="15"/>
      <c r="J202" s="15"/>
      <c r="K202" s="15"/>
      <c r="L202" s="15"/>
      <c r="M202" s="15"/>
    </row>
    <row r="203" spans="1:13">
      <c r="A203" s="15"/>
      <c r="B203" s="15"/>
      <c r="C203" s="15"/>
      <c r="D203" s="17"/>
      <c r="E203" s="13" t="s">
        <v>191</v>
      </c>
      <c r="F203" s="18">
        <v>5</v>
      </c>
      <c r="G203" s="19">
        <v>7.5</v>
      </c>
      <c r="H203" s="19">
        <v>0</v>
      </c>
      <c r="I203" s="19">
        <v>0</v>
      </c>
      <c r="J203" s="16">
        <f>OR(F203&lt;&gt;0,G203&lt;&gt;0,H203&lt;&gt;0,I203&lt;&gt;0)*(F203 + (F203 = 0))*(G203 + (G203 = 0))*(H203 + (H203 = 0))*(I203 + (I203 = 0))</f>
        <v>37.5</v>
      </c>
      <c r="K203" s="15"/>
      <c r="L203" s="15"/>
      <c r="M203" s="15"/>
    </row>
    <row r="204" spans="1:13">
      <c r="A204" s="15"/>
      <c r="B204" s="15"/>
      <c r="C204" s="15"/>
      <c r="D204" s="17"/>
      <c r="E204" s="13" t="s">
        <v>192</v>
      </c>
      <c r="F204" s="18">
        <v>1</v>
      </c>
      <c r="G204" s="19">
        <v>8.5</v>
      </c>
      <c r="H204" s="19">
        <v>0</v>
      </c>
      <c r="I204" s="19">
        <v>0</v>
      </c>
      <c r="J204" s="16">
        <f>OR(F204&lt;&gt;0,G204&lt;&gt;0,H204&lt;&gt;0,I204&lt;&gt;0)*(F204 + (F204 = 0))*(G204 + (G204 = 0))*(H204 + (H204 = 0))*(I204 + (I204 = 0))</f>
        <v>8.5</v>
      </c>
      <c r="K204" s="15"/>
      <c r="L204" s="15"/>
      <c r="M204" s="15"/>
    </row>
    <row r="205" spans="1:13">
      <c r="A205" s="15"/>
      <c r="B205" s="15"/>
      <c r="C205" s="15"/>
      <c r="D205" s="17"/>
      <c r="E205" s="13" t="s">
        <v>193</v>
      </c>
      <c r="F205" s="18">
        <v>2</v>
      </c>
      <c r="G205" s="19">
        <v>9</v>
      </c>
      <c r="H205" s="19">
        <v>0</v>
      </c>
      <c r="I205" s="19">
        <v>0</v>
      </c>
      <c r="J205" s="16">
        <f>OR(F205&lt;&gt;0,G205&lt;&gt;0,H205&lt;&gt;0,I205&lt;&gt;0)*(F205 + (F205 = 0))*(G205 + (G205 = 0))*(H205 + (H205 = 0))*(I205 + (I205 = 0))</f>
        <v>18</v>
      </c>
      <c r="K205" s="15"/>
      <c r="L205" s="15"/>
      <c r="M205" s="15"/>
    </row>
    <row r="206" spans="1:13">
      <c r="A206" s="15"/>
      <c r="B206" s="15"/>
      <c r="C206" s="15"/>
      <c r="D206" s="17"/>
      <c r="E206" s="13" t="s">
        <v>194</v>
      </c>
      <c r="F206" s="18">
        <v>3</v>
      </c>
      <c r="G206" s="19">
        <v>9.5</v>
      </c>
      <c r="H206" s="19">
        <v>0</v>
      </c>
      <c r="I206" s="19">
        <v>0</v>
      </c>
      <c r="J206" s="16">
        <f>OR(F206&lt;&gt;0,G206&lt;&gt;0,H206&lt;&gt;0,I206&lt;&gt;0)*(F206 + (F206 = 0))*(G206 + (G206 = 0))*(H206 + (H206 = 0))*(I206 + (I206 = 0))</f>
        <v>28.5</v>
      </c>
      <c r="K206" s="15"/>
      <c r="L206" s="15"/>
      <c r="M206" s="15"/>
    </row>
    <row r="207" spans="1:13">
      <c r="A207" s="15"/>
      <c r="B207" s="15"/>
      <c r="C207" s="15"/>
      <c r="D207" s="17"/>
      <c r="E207" s="13" t="s">
        <v>195</v>
      </c>
      <c r="F207" s="18">
        <v>2</v>
      </c>
      <c r="G207" s="19">
        <v>10</v>
      </c>
      <c r="H207" s="19">
        <v>0</v>
      </c>
      <c r="I207" s="19">
        <v>0</v>
      </c>
      <c r="J207" s="16">
        <f>OR(F207&lt;&gt;0,G207&lt;&gt;0,H207&lt;&gt;0,I207&lt;&gt;0)*(F207 + (F207 = 0))*(G207 + (G207 = 0))*(H207 + (H207 = 0))*(I207 + (I207 = 0))</f>
        <v>20</v>
      </c>
      <c r="K207" s="15"/>
      <c r="L207" s="15"/>
      <c r="M207" s="15"/>
    </row>
    <row r="208" spans="1:13">
      <c r="A208" s="15"/>
      <c r="B208" s="15"/>
      <c r="C208" s="15"/>
      <c r="D208" s="17"/>
      <c r="E208" s="15"/>
      <c r="F208" s="15"/>
      <c r="G208" s="15"/>
      <c r="H208" s="15"/>
      <c r="I208" s="15"/>
      <c r="J208" s="20" t="s">
        <v>196</v>
      </c>
      <c r="K208" s="12">
        <f>SUM(J203:J207)</f>
        <v>112.5</v>
      </c>
      <c r="L208" s="19">
        <v>168.95</v>
      </c>
      <c r="M208" s="12">
        <f>ROUND(L208*K208,2)</f>
        <v>19006.88</v>
      </c>
    </row>
    <row r="209" spans="1:13" ht="0.95" customHeight="1">
      <c r="A209" s="21"/>
      <c r="B209" s="21"/>
      <c r="C209" s="21"/>
      <c r="D209" s="22"/>
      <c r="E209" s="21"/>
      <c r="F209" s="21"/>
      <c r="G209" s="21"/>
      <c r="H209" s="21"/>
      <c r="I209" s="21"/>
      <c r="J209" s="21"/>
      <c r="K209" s="21"/>
      <c r="L209" s="21"/>
      <c r="M209" s="21"/>
    </row>
    <row r="210" spans="1:13">
      <c r="A210" s="13" t="s">
        <v>197</v>
      </c>
      <c r="B210" s="13" t="s">
        <v>20</v>
      </c>
      <c r="C210" s="13" t="s">
        <v>107</v>
      </c>
      <c r="D210" s="14" t="s">
        <v>198</v>
      </c>
      <c r="E210" s="15"/>
      <c r="F210" s="15"/>
      <c r="G210" s="15"/>
      <c r="H210" s="15"/>
      <c r="I210" s="15"/>
      <c r="J210" s="15"/>
      <c r="K210" s="16">
        <f>K213</f>
        <v>16.8</v>
      </c>
      <c r="L210" s="16">
        <f>L213</f>
        <v>36.770000000000003</v>
      </c>
      <c r="M210" s="16">
        <f>M213</f>
        <v>617.74</v>
      </c>
    </row>
    <row r="211" spans="1:13" ht="236.25">
      <c r="A211" s="15"/>
      <c r="B211" s="15"/>
      <c r="C211" s="15"/>
      <c r="D211" s="17" t="s">
        <v>199</v>
      </c>
      <c r="E211" s="15"/>
      <c r="F211" s="15"/>
      <c r="G211" s="15"/>
      <c r="H211" s="15"/>
      <c r="I211" s="15"/>
      <c r="J211" s="15"/>
      <c r="K211" s="15"/>
      <c r="L211" s="15"/>
      <c r="M211" s="15"/>
    </row>
    <row r="212" spans="1:13">
      <c r="A212" s="15"/>
      <c r="B212" s="15"/>
      <c r="C212" s="15"/>
      <c r="D212" s="17"/>
      <c r="E212" s="13" t="s">
        <v>200</v>
      </c>
      <c r="F212" s="18">
        <v>24</v>
      </c>
      <c r="G212" s="19">
        <v>0</v>
      </c>
      <c r="H212" s="19">
        <v>0</v>
      </c>
      <c r="I212" s="19">
        <v>0.7</v>
      </c>
      <c r="J212" s="16">
        <f>OR(F212&lt;&gt;0,G212&lt;&gt;0,H212&lt;&gt;0,I212&lt;&gt;0)*(F212 + (F212 = 0))*(G212 + (G212 = 0))*(H212 + (H212 = 0))*(I212 + (I212 = 0))</f>
        <v>16.8</v>
      </c>
      <c r="K212" s="15"/>
      <c r="L212" s="15"/>
      <c r="M212" s="15"/>
    </row>
    <row r="213" spans="1:13">
      <c r="A213" s="15"/>
      <c r="B213" s="15"/>
      <c r="C213" s="15"/>
      <c r="D213" s="17"/>
      <c r="E213" s="15"/>
      <c r="F213" s="15"/>
      <c r="G213" s="15"/>
      <c r="H213" s="15"/>
      <c r="I213" s="15"/>
      <c r="J213" s="20" t="s">
        <v>201</v>
      </c>
      <c r="K213" s="12">
        <f>SUM(J212:J212)</f>
        <v>16.8</v>
      </c>
      <c r="L213" s="19">
        <v>36.770000000000003</v>
      </c>
      <c r="M213" s="12">
        <f>ROUND(L213*K213,2)</f>
        <v>617.74</v>
      </c>
    </row>
    <row r="214" spans="1:13" ht="0.95" customHeight="1">
      <c r="A214" s="21"/>
      <c r="B214" s="21"/>
      <c r="C214" s="21"/>
      <c r="D214" s="22"/>
      <c r="E214" s="21"/>
      <c r="F214" s="21"/>
      <c r="G214" s="21"/>
      <c r="H214" s="21"/>
      <c r="I214" s="21"/>
      <c r="J214" s="21"/>
      <c r="K214" s="21"/>
      <c r="L214" s="21"/>
      <c r="M214" s="21"/>
    </row>
    <row r="215" spans="1:13">
      <c r="A215" s="13" t="s">
        <v>202</v>
      </c>
      <c r="B215" s="13" t="s">
        <v>20</v>
      </c>
      <c r="C215" s="13" t="s">
        <v>6</v>
      </c>
      <c r="D215" s="14" t="s">
        <v>203</v>
      </c>
      <c r="E215" s="15"/>
      <c r="F215" s="15"/>
      <c r="G215" s="15"/>
      <c r="H215" s="15"/>
      <c r="I215" s="15"/>
      <c r="J215" s="15"/>
      <c r="K215" s="16">
        <f>K218</f>
        <v>1</v>
      </c>
      <c r="L215" s="16">
        <f>L218</f>
        <v>2935.41</v>
      </c>
      <c r="M215" s="16">
        <f>M218</f>
        <v>2935.41</v>
      </c>
    </row>
    <row r="216" spans="1:13" ht="168.75">
      <c r="A216" s="15"/>
      <c r="B216" s="15"/>
      <c r="C216" s="15"/>
      <c r="D216" s="17" t="s">
        <v>204</v>
      </c>
      <c r="E216" s="15"/>
      <c r="F216" s="15"/>
      <c r="G216" s="15"/>
      <c r="H216" s="15"/>
      <c r="I216" s="15"/>
      <c r="J216" s="15"/>
      <c r="K216" s="15"/>
      <c r="L216" s="15"/>
      <c r="M216" s="15"/>
    </row>
    <row r="217" spans="1:13">
      <c r="A217" s="15"/>
      <c r="B217" s="15"/>
      <c r="C217" s="15"/>
      <c r="D217" s="17"/>
      <c r="E217" s="13" t="s">
        <v>0</v>
      </c>
      <c r="F217" s="18">
        <v>1</v>
      </c>
      <c r="G217" s="19">
        <v>0</v>
      </c>
      <c r="H217" s="19">
        <v>0</v>
      </c>
      <c r="I217" s="19">
        <v>0</v>
      </c>
      <c r="J217" s="16">
        <f>OR(F217&lt;&gt;0,G217&lt;&gt;0,H217&lt;&gt;0,I217&lt;&gt;0)*(F217 + (F217 = 0))*(G217 + (G217 = 0))*(H217 + (H217 = 0))*(I217 + (I217 = 0))</f>
        <v>1</v>
      </c>
      <c r="K217" s="15"/>
      <c r="L217" s="15"/>
      <c r="M217" s="15"/>
    </row>
    <row r="218" spans="1:13">
      <c r="A218" s="15"/>
      <c r="B218" s="15"/>
      <c r="C218" s="15"/>
      <c r="D218" s="17"/>
      <c r="E218" s="15"/>
      <c r="F218" s="15"/>
      <c r="G218" s="15"/>
      <c r="H218" s="15"/>
      <c r="I218" s="15"/>
      <c r="J218" s="20" t="s">
        <v>205</v>
      </c>
      <c r="K218" s="12">
        <f>SUM(J217:J217)</f>
        <v>1</v>
      </c>
      <c r="L218" s="19">
        <v>2935.41</v>
      </c>
      <c r="M218" s="12">
        <f>ROUND(L218*K218,2)</f>
        <v>2935.41</v>
      </c>
    </row>
    <row r="219" spans="1:13" ht="0.95" customHeight="1">
      <c r="A219" s="21"/>
      <c r="B219" s="21"/>
      <c r="C219" s="21"/>
      <c r="D219" s="22"/>
      <c r="E219" s="21"/>
      <c r="F219" s="21"/>
      <c r="G219" s="21"/>
      <c r="H219" s="21"/>
      <c r="I219" s="21"/>
      <c r="J219" s="21"/>
      <c r="K219" s="21"/>
      <c r="L219" s="21"/>
      <c r="M219" s="21"/>
    </row>
    <row r="220" spans="1:13">
      <c r="A220" s="13" t="s">
        <v>206</v>
      </c>
      <c r="B220" s="13" t="s">
        <v>20</v>
      </c>
      <c r="C220" s="13" t="s">
        <v>71</v>
      </c>
      <c r="D220" s="14" t="s">
        <v>207</v>
      </c>
      <c r="E220" s="15"/>
      <c r="F220" s="15"/>
      <c r="G220" s="15"/>
      <c r="H220" s="15"/>
      <c r="I220" s="15"/>
      <c r="J220" s="15"/>
      <c r="K220" s="16">
        <f>K223</f>
        <v>1</v>
      </c>
      <c r="L220" s="16">
        <f>L223</f>
        <v>2000</v>
      </c>
      <c r="M220" s="16">
        <f>M223</f>
        <v>2000</v>
      </c>
    </row>
    <row r="221" spans="1:13" ht="22.5">
      <c r="A221" s="15"/>
      <c r="B221" s="15"/>
      <c r="C221" s="15"/>
      <c r="D221" s="17" t="s">
        <v>208</v>
      </c>
      <c r="E221" s="15"/>
      <c r="F221" s="15"/>
      <c r="G221" s="15"/>
      <c r="H221" s="15"/>
      <c r="I221" s="15"/>
      <c r="J221" s="15"/>
      <c r="K221" s="15"/>
      <c r="L221" s="15"/>
      <c r="M221" s="15"/>
    </row>
    <row r="222" spans="1:13">
      <c r="A222" s="15"/>
      <c r="B222" s="15"/>
      <c r="C222" s="15"/>
      <c r="D222" s="17"/>
      <c r="E222" s="13" t="s">
        <v>0</v>
      </c>
      <c r="F222" s="18">
        <v>1</v>
      </c>
      <c r="G222" s="19">
        <v>0</v>
      </c>
      <c r="H222" s="19">
        <v>0</v>
      </c>
      <c r="I222" s="19">
        <v>0</v>
      </c>
      <c r="J222" s="16">
        <f>OR(F222&lt;&gt;0,G222&lt;&gt;0,H222&lt;&gt;0,I222&lt;&gt;0)*(F222 + (F222 = 0))*(G222 + (G222 = 0))*(H222 + (H222 = 0))*(I222 + (I222 = 0))</f>
        <v>1</v>
      </c>
      <c r="K222" s="15"/>
      <c r="L222" s="15"/>
      <c r="M222" s="15"/>
    </row>
    <row r="223" spans="1:13">
      <c r="A223" s="15"/>
      <c r="B223" s="15"/>
      <c r="C223" s="15"/>
      <c r="D223" s="17"/>
      <c r="E223" s="15"/>
      <c r="F223" s="15"/>
      <c r="G223" s="15"/>
      <c r="H223" s="15"/>
      <c r="I223" s="15"/>
      <c r="J223" s="20" t="s">
        <v>209</v>
      </c>
      <c r="K223" s="12">
        <f>SUM(J222:J222)</f>
        <v>1</v>
      </c>
      <c r="L223" s="19">
        <v>2000</v>
      </c>
      <c r="M223" s="12">
        <f>ROUND(L223*K223,2)</f>
        <v>2000</v>
      </c>
    </row>
    <row r="224" spans="1:13" ht="0.95" customHeight="1">
      <c r="A224" s="21"/>
      <c r="B224" s="21"/>
      <c r="C224" s="21"/>
      <c r="D224" s="22"/>
      <c r="E224" s="21"/>
      <c r="F224" s="21"/>
      <c r="G224" s="21"/>
      <c r="H224" s="21"/>
      <c r="I224" s="21"/>
      <c r="J224" s="21"/>
      <c r="K224" s="21"/>
      <c r="L224" s="21"/>
      <c r="M224" s="21"/>
    </row>
    <row r="225" spans="1:13">
      <c r="A225" s="15"/>
      <c r="B225" s="15"/>
      <c r="C225" s="15"/>
      <c r="D225" s="17"/>
      <c r="E225" s="15"/>
      <c r="F225" s="15"/>
      <c r="G225" s="15"/>
      <c r="H225" s="15"/>
      <c r="I225" s="15"/>
      <c r="J225" s="20" t="s">
        <v>210</v>
      </c>
      <c r="K225" s="23">
        <v>1</v>
      </c>
      <c r="L225" s="12">
        <f>M201+M210+M215+M220</f>
        <v>24560.03</v>
      </c>
      <c r="M225" s="12">
        <f>ROUND(L225*K225,2)</f>
        <v>24560.03</v>
      </c>
    </row>
    <row r="226" spans="1:13" ht="0.95" customHeight="1">
      <c r="A226" s="21"/>
      <c r="B226" s="21"/>
      <c r="C226" s="21"/>
      <c r="D226" s="22"/>
      <c r="E226" s="21"/>
      <c r="F226" s="21"/>
      <c r="G226" s="21"/>
      <c r="H226" s="21"/>
      <c r="I226" s="21"/>
      <c r="J226" s="21"/>
      <c r="K226" s="21"/>
      <c r="L226" s="21"/>
      <c r="M226" s="21"/>
    </row>
    <row r="227" spans="1:13">
      <c r="A227" s="8" t="s">
        <v>211</v>
      </c>
      <c r="B227" s="8" t="s">
        <v>17</v>
      </c>
      <c r="C227" s="8" t="s">
        <v>0</v>
      </c>
      <c r="D227" s="9" t="s">
        <v>212</v>
      </c>
      <c r="E227" s="10"/>
      <c r="F227" s="10"/>
      <c r="G227" s="10"/>
      <c r="H227" s="10"/>
      <c r="I227" s="10"/>
      <c r="J227" s="10"/>
      <c r="K227" s="11">
        <f>K254</f>
        <v>1</v>
      </c>
      <c r="L227" s="12">
        <f>L254</f>
        <v>33651.71</v>
      </c>
      <c r="M227" s="12">
        <f>M254</f>
        <v>33651.71</v>
      </c>
    </row>
    <row r="228" spans="1:13">
      <c r="A228" s="13" t="s">
        <v>213</v>
      </c>
      <c r="B228" s="13" t="s">
        <v>20</v>
      </c>
      <c r="C228" s="13" t="s">
        <v>40</v>
      </c>
      <c r="D228" s="14" t="s">
        <v>214</v>
      </c>
      <c r="E228" s="15"/>
      <c r="F228" s="15"/>
      <c r="G228" s="15"/>
      <c r="H228" s="15"/>
      <c r="I228" s="15"/>
      <c r="J228" s="15"/>
      <c r="K228" s="16">
        <f>K242</f>
        <v>300.17</v>
      </c>
      <c r="L228" s="16">
        <f>L242</f>
        <v>106.52</v>
      </c>
      <c r="M228" s="16">
        <f>M242</f>
        <v>31974.11</v>
      </c>
    </row>
    <row r="229" spans="1:13" ht="303.75">
      <c r="A229" s="15"/>
      <c r="B229" s="15"/>
      <c r="C229" s="15"/>
      <c r="D229" s="17" t="s">
        <v>215</v>
      </c>
      <c r="E229" s="15"/>
      <c r="F229" s="15"/>
      <c r="G229" s="15"/>
      <c r="H229" s="15"/>
      <c r="I229" s="15"/>
      <c r="J229" s="15"/>
      <c r="K229" s="15"/>
      <c r="L229" s="15"/>
      <c r="M229" s="15"/>
    </row>
    <row r="230" spans="1:13">
      <c r="A230" s="15"/>
      <c r="B230" s="15"/>
      <c r="C230" s="15"/>
      <c r="D230" s="17"/>
      <c r="E230" s="13" t="s">
        <v>216</v>
      </c>
      <c r="F230" s="18">
        <v>10</v>
      </c>
      <c r="G230" s="19">
        <v>1.5</v>
      </c>
      <c r="H230" s="19">
        <v>0</v>
      </c>
      <c r="I230" s="19">
        <v>0</v>
      </c>
      <c r="J230" s="16">
        <f>OR(F230&lt;&gt;0,G230&lt;&gt;0,H230&lt;&gt;0,I230&lt;&gt;0)*(F230 + (F230 = 0))*(G230 + (G230 = 0))*(H230 + (H230 = 0))*(I230 + (I230 = 0))</f>
        <v>15</v>
      </c>
      <c r="K230" s="15"/>
      <c r="L230" s="15"/>
      <c r="M230" s="15"/>
    </row>
    <row r="231" spans="1:13">
      <c r="A231" s="15"/>
      <c r="B231" s="15"/>
      <c r="C231" s="15"/>
      <c r="D231" s="17"/>
      <c r="E231" s="13" t="s">
        <v>217</v>
      </c>
      <c r="F231" s="18">
        <v>13.5</v>
      </c>
      <c r="G231" s="19">
        <v>1.5</v>
      </c>
      <c r="H231" s="19">
        <v>0</v>
      </c>
      <c r="I231" s="19">
        <v>0</v>
      </c>
      <c r="J231" s="16">
        <f>OR(F231&lt;&gt;0,G231&lt;&gt;0,H231&lt;&gt;0,I231&lt;&gt;0)*(F231 + (F231 = 0))*(G231 + (G231 = 0))*(H231 + (H231 = 0))*(I231 + (I231 = 0))</f>
        <v>20.25</v>
      </c>
      <c r="K231" s="15"/>
      <c r="L231" s="15"/>
      <c r="M231" s="15"/>
    </row>
    <row r="232" spans="1:13">
      <c r="A232" s="15"/>
      <c r="B232" s="15"/>
      <c r="C232" s="15"/>
      <c r="D232" s="17"/>
      <c r="E232" s="13" t="s">
        <v>218</v>
      </c>
      <c r="F232" s="18">
        <v>17.5</v>
      </c>
      <c r="G232" s="19">
        <v>1.5</v>
      </c>
      <c r="H232" s="19">
        <v>0</v>
      </c>
      <c r="I232" s="19">
        <v>0</v>
      </c>
      <c r="J232" s="16">
        <f>OR(F232&lt;&gt;0,G232&lt;&gt;0,H232&lt;&gt;0,I232&lt;&gt;0)*(F232 + (F232 = 0))*(G232 + (G232 = 0))*(H232 + (H232 = 0))*(I232 + (I232 = 0))</f>
        <v>26.25</v>
      </c>
      <c r="K232" s="15"/>
      <c r="L232" s="15"/>
      <c r="M232" s="15"/>
    </row>
    <row r="233" spans="1:13">
      <c r="A233" s="15"/>
      <c r="B233" s="15"/>
      <c r="C233" s="15"/>
      <c r="D233" s="17"/>
      <c r="E233" s="13" t="s">
        <v>219</v>
      </c>
      <c r="F233" s="18">
        <v>22</v>
      </c>
      <c r="G233" s="19">
        <v>3</v>
      </c>
      <c r="H233" s="19">
        <v>0</v>
      </c>
      <c r="I233" s="19">
        <v>0</v>
      </c>
      <c r="J233" s="16">
        <f>OR(F233&lt;&gt;0,G233&lt;&gt;0,H233&lt;&gt;0,I233&lt;&gt;0)*(F233 + (F233 = 0))*(G233 + (G233 = 0))*(H233 + (H233 = 0))*(I233 + (I233 = 0))</f>
        <v>66</v>
      </c>
      <c r="K233" s="15"/>
      <c r="L233" s="15"/>
      <c r="M233" s="15"/>
    </row>
    <row r="234" spans="1:13">
      <c r="A234" s="15"/>
      <c r="B234" s="15"/>
      <c r="C234" s="15"/>
      <c r="D234" s="17"/>
      <c r="E234" s="13" t="s">
        <v>220</v>
      </c>
      <c r="F234" s="18">
        <v>17.5</v>
      </c>
      <c r="G234" s="19">
        <v>1.5</v>
      </c>
      <c r="H234" s="19">
        <v>0</v>
      </c>
      <c r="I234" s="19">
        <v>0</v>
      </c>
      <c r="J234" s="16">
        <f>OR(F234&lt;&gt;0,G234&lt;&gt;0,H234&lt;&gt;0,I234&lt;&gt;0)*(F234 + (F234 = 0))*(G234 + (G234 = 0))*(H234 + (H234 = 0))*(I234 + (I234 = 0))</f>
        <v>26.25</v>
      </c>
      <c r="K234" s="15"/>
      <c r="L234" s="15"/>
      <c r="M234" s="15"/>
    </row>
    <row r="235" spans="1:13">
      <c r="A235" s="15"/>
      <c r="B235" s="15"/>
      <c r="C235" s="15"/>
      <c r="D235" s="17"/>
      <c r="E235" s="13" t="s">
        <v>221</v>
      </c>
      <c r="F235" s="18">
        <v>13.5</v>
      </c>
      <c r="G235" s="19">
        <v>4</v>
      </c>
      <c r="H235" s="19">
        <v>0</v>
      </c>
      <c r="I235" s="19">
        <v>0</v>
      </c>
      <c r="J235" s="16">
        <f>OR(F235&lt;&gt;0,G235&lt;&gt;0,H235&lt;&gt;0,I235&lt;&gt;0)*(F235 + (F235 = 0))*(G235 + (G235 = 0))*(H235 + (H235 = 0))*(I235 + (I235 = 0))</f>
        <v>54</v>
      </c>
      <c r="K235" s="15"/>
      <c r="L235" s="15"/>
      <c r="M235" s="15"/>
    </row>
    <row r="236" spans="1:13">
      <c r="A236" s="15"/>
      <c r="B236" s="15"/>
      <c r="C236" s="15"/>
      <c r="D236" s="17"/>
      <c r="E236" s="13" t="s">
        <v>222</v>
      </c>
      <c r="F236" s="18">
        <v>17.5</v>
      </c>
      <c r="G236" s="19">
        <v>1.25</v>
      </c>
      <c r="H236" s="19">
        <v>0</v>
      </c>
      <c r="I236" s="19">
        <v>0</v>
      </c>
      <c r="J236" s="16">
        <f>OR(F236&lt;&gt;0,G236&lt;&gt;0,H236&lt;&gt;0,I236&lt;&gt;0)*(F236 + (F236 = 0))*(G236 + (G236 = 0))*(H236 + (H236 = 0))*(I236 + (I236 = 0))</f>
        <v>21.88</v>
      </c>
      <c r="K236" s="15"/>
      <c r="L236" s="15"/>
      <c r="M236" s="15"/>
    </row>
    <row r="237" spans="1:13">
      <c r="A237" s="15"/>
      <c r="B237" s="15"/>
      <c r="C237" s="15"/>
      <c r="D237" s="17"/>
      <c r="E237" s="13" t="s">
        <v>223</v>
      </c>
      <c r="F237" s="18">
        <v>10</v>
      </c>
      <c r="G237" s="19">
        <v>0.75</v>
      </c>
      <c r="H237" s="19">
        <v>0</v>
      </c>
      <c r="I237" s="19">
        <v>0</v>
      </c>
      <c r="J237" s="16">
        <f>OR(F237&lt;&gt;0,G237&lt;&gt;0,H237&lt;&gt;0,I237&lt;&gt;0)*(F237 + (F237 = 0))*(G237 + (G237 = 0))*(H237 + (H237 = 0))*(I237 + (I237 = 0))</f>
        <v>7.5</v>
      </c>
      <c r="K237" s="15"/>
      <c r="L237" s="15"/>
      <c r="M237" s="15"/>
    </row>
    <row r="238" spans="1:13">
      <c r="A238" s="15"/>
      <c r="B238" s="15"/>
      <c r="C238" s="15"/>
      <c r="D238" s="17"/>
      <c r="E238" s="13" t="s">
        <v>224</v>
      </c>
      <c r="F238" s="18">
        <v>4.5</v>
      </c>
      <c r="G238" s="19">
        <v>0.75</v>
      </c>
      <c r="H238" s="19">
        <v>0</v>
      </c>
      <c r="I238" s="19">
        <v>0</v>
      </c>
      <c r="J238" s="16">
        <f>OR(F238&lt;&gt;0,G238&lt;&gt;0,H238&lt;&gt;0,I238&lt;&gt;0)*(F238 + (F238 = 0))*(G238 + (G238 = 0))*(H238 + (H238 = 0))*(I238 + (I238 = 0))</f>
        <v>3.38</v>
      </c>
      <c r="K238" s="15"/>
      <c r="L238" s="15"/>
      <c r="M238" s="15"/>
    </row>
    <row r="239" spans="1:13">
      <c r="A239" s="15"/>
      <c r="B239" s="15"/>
      <c r="C239" s="15"/>
      <c r="D239" s="17"/>
      <c r="E239" s="13" t="s">
        <v>225</v>
      </c>
      <c r="F239" s="18">
        <v>2.5</v>
      </c>
      <c r="G239" s="19">
        <v>0.75</v>
      </c>
      <c r="H239" s="19">
        <v>0</v>
      </c>
      <c r="I239" s="19">
        <v>0</v>
      </c>
      <c r="J239" s="16">
        <f>OR(F239&lt;&gt;0,G239&lt;&gt;0,H239&lt;&gt;0,I239&lt;&gt;0)*(F239 + (F239 = 0))*(G239 + (G239 = 0))*(H239 + (H239 = 0))*(I239 + (I239 = 0))</f>
        <v>1.88</v>
      </c>
      <c r="K239" s="15"/>
      <c r="L239" s="15"/>
      <c r="M239" s="15"/>
    </row>
    <row r="240" spans="1:13">
      <c r="A240" s="15"/>
      <c r="B240" s="15"/>
      <c r="C240" s="15"/>
      <c r="D240" s="17"/>
      <c r="E240" s="13" t="s">
        <v>226</v>
      </c>
      <c r="F240" s="18">
        <v>1</v>
      </c>
      <c r="G240" s="19">
        <v>1</v>
      </c>
      <c r="H240" s="19">
        <v>0</v>
      </c>
      <c r="I240" s="19">
        <v>0</v>
      </c>
      <c r="J240" s="16">
        <f>OR(F240&lt;&gt;0,G240&lt;&gt;0,H240&lt;&gt;0,I240&lt;&gt;0)*(F240 + (F240 = 0))*(G240 + (G240 = 0))*(H240 + (H240 = 0))*(I240 + (I240 = 0))</f>
        <v>1</v>
      </c>
      <c r="K240" s="15"/>
      <c r="L240" s="15"/>
      <c r="M240" s="15"/>
    </row>
    <row r="241" spans="1:13">
      <c r="A241" s="15"/>
      <c r="B241" s="15"/>
      <c r="C241" s="15"/>
      <c r="D241" s="17"/>
      <c r="E241" s="13" t="s">
        <v>227</v>
      </c>
      <c r="F241" s="18">
        <v>1</v>
      </c>
      <c r="G241" s="19">
        <v>56.78</v>
      </c>
      <c r="H241" s="19">
        <v>0</v>
      </c>
      <c r="I241" s="19">
        <v>0</v>
      </c>
      <c r="J241" s="16">
        <f>OR(F241&lt;&gt;0,G241&lt;&gt;0,H241&lt;&gt;0,I241&lt;&gt;0)*(F241 + (F241 = 0))*(G241 + (G241 = 0))*(H241 + (H241 = 0))*(I241 + (I241 = 0))</f>
        <v>56.78</v>
      </c>
      <c r="K241" s="15"/>
      <c r="L241" s="15"/>
      <c r="M241" s="15"/>
    </row>
    <row r="242" spans="1:13">
      <c r="A242" s="15"/>
      <c r="B242" s="15"/>
      <c r="C242" s="15"/>
      <c r="D242" s="17"/>
      <c r="E242" s="15"/>
      <c r="F242" s="15"/>
      <c r="G242" s="15"/>
      <c r="H242" s="15"/>
      <c r="I242" s="15"/>
      <c r="J242" s="20" t="s">
        <v>228</v>
      </c>
      <c r="K242" s="12">
        <f>SUM(J230:J241)</f>
        <v>300.17</v>
      </c>
      <c r="L242" s="19">
        <v>106.52</v>
      </c>
      <c r="M242" s="12">
        <f>ROUND(L242*K242,2)</f>
        <v>31974.11</v>
      </c>
    </row>
    <row r="243" spans="1:13" ht="0.95" customHeight="1">
      <c r="A243" s="21"/>
      <c r="B243" s="21"/>
      <c r="C243" s="21"/>
      <c r="D243" s="22"/>
      <c r="E243" s="21"/>
      <c r="F243" s="21"/>
      <c r="G243" s="21"/>
      <c r="H243" s="21"/>
      <c r="I243" s="21"/>
      <c r="J243" s="21"/>
      <c r="K243" s="21"/>
      <c r="L243" s="21"/>
      <c r="M243" s="21"/>
    </row>
    <row r="244" spans="1:13">
      <c r="A244" s="13" t="s">
        <v>229</v>
      </c>
      <c r="B244" s="13" t="s">
        <v>20</v>
      </c>
      <c r="C244" s="13" t="s">
        <v>117</v>
      </c>
      <c r="D244" s="14" t="s">
        <v>230</v>
      </c>
      <c r="E244" s="15"/>
      <c r="F244" s="15"/>
      <c r="G244" s="15"/>
      <c r="H244" s="15"/>
      <c r="I244" s="15"/>
      <c r="J244" s="15"/>
      <c r="K244" s="16">
        <f>K247</f>
        <v>160</v>
      </c>
      <c r="L244" s="16">
        <f>L247</f>
        <v>1.1100000000000001</v>
      </c>
      <c r="M244" s="16">
        <f>M247</f>
        <v>177.6</v>
      </c>
    </row>
    <row r="245" spans="1:13" ht="270">
      <c r="A245" s="15"/>
      <c r="B245" s="15"/>
      <c r="C245" s="15"/>
      <c r="D245" s="17" t="s">
        <v>231</v>
      </c>
      <c r="E245" s="15"/>
      <c r="F245" s="15"/>
      <c r="G245" s="15"/>
      <c r="H245" s="15"/>
      <c r="I245" s="15"/>
      <c r="J245" s="15"/>
      <c r="K245" s="15"/>
      <c r="L245" s="15"/>
      <c r="M245" s="15"/>
    </row>
    <row r="246" spans="1:13">
      <c r="A246" s="15"/>
      <c r="B246" s="15"/>
      <c r="C246" s="15"/>
      <c r="D246" s="17"/>
      <c r="E246" s="13" t="s">
        <v>232</v>
      </c>
      <c r="F246" s="18">
        <v>20</v>
      </c>
      <c r="G246" s="19">
        <v>0</v>
      </c>
      <c r="H246" s="19">
        <v>0</v>
      </c>
      <c r="I246" s="19">
        <v>8</v>
      </c>
      <c r="J246" s="16">
        <f>OR(F246&lt;&gt;0,G246&lt;&gt;0,H246&lt;&gt;0,I246&lt;&gt;0)*(F246 + (F246 = 0))*(G246 + (G246 = 0))*(H246 + (H246 = 0))*(I246 + (I246 = 0))</f>
        <v>160</v>
      </c>
      <c r="K246" s="15"/>
      <c r="L246" s="15"/>
      <c r="M246" s="15"/>
    </row>
    <row r="247" spans="1:13">
      <c r="A247" s="15"/>
      <c r="B247" s="15"/>
      <c r="C247" s="15"/>
      <c r="D247" s="17"/>
      <c r="E247" s="15"/>
      <c r="F247" s="15"/>
      <c r="G247" s="15"/>
      <c r="H247" s="15"/>
      <c r="I247" s="15"/>
      <c r="J247" s="20" t="s">
        <v>233</v>
      </c>
      <c r="K247" s="12">
        <f>SUM(J246:J246)</f>
        <v>160</v>
      </c>
      <c r="L247" s="19">
        <v>1.1100000000000001</v>
      </c>
      <c r="M247" s="12">
        <f>ROUND(L247*K247,2)</f>
        <v>177.6</v>
      </c>
    </row>
    <row r="248" spans="1:13" ht="0.95" customHeight="1">
      <c r="A248" s="21"/>
      <c r="B248" s="21"/>
      <c r="C248" s="21"/>
      <c r="D248" s="22"/>
      <c r="E248" s="21"/>
      <c r="F248" s="21"/>
      <c r="G248" s="21"/>
      <c r="H248" s="21"/>
      <c r="I248" s="21"/>
      <c r="J248" s="21"/>
      <c r="K248" s="21"/>
      <c r="L248" s="21"/>
      <c r="M248" s="21"/>
    </row>
    <row r="249" spans="1:13">
      <c r="A249" s="13" t="s">
        <v>234</v>
      </c>
      <c r="B249" s="13" t="s">
        <v>20</v>
      </c>
      <c r="C249" s="13" t="s">
        <v>71</v>
      </c>
      <c r="D249" s="14" t="s">
        <v>235</v>
      </c>
      <c r="E249" s="15"/>
      <c r="F249" s="15"/>
      <c r="G249" s="15"/>
      <c r="H249" s="15"/>
      <c r="I249" s="15"/>
      <c r="J249" s="15"/>
      <c r="K249" s="16">
        <f>K252</f>
        <v>1</v>
      </c>
      <c r="L249" s="16">
        <f>L252</f>
        <v>1500</v>
      </c>
      <c r="M249" s="16">
        <f>M252</f>
        <v>1500</v>
      </c>
    </row>
    <row r="250" spans="1:13" ht="22.5">
      <c r="A250" s="15"/>
      <c r="B250" s="15"/>
      <c r="C250" s="15"/>
      <c r="D250" s="17" t="s">
        <v>236</v>
      </c>
      <c r="E250" s="15"/>
      <c r="F250" s="15"/>
      <c r="G250" s="15"/>
      <c r="H250" s="15"/>
      <c r="I250" s="15"/>
      <c r="J250" s="15"/>
      <c r="K250" s="15"/>
      <c r="L250" s="15"/>
      <c r="M250" s="15"/>
    </row>
    <row r="251" spans="1:13">
      <c r="A251" s="15"/>
      <c r="B251" s="15"/>
      <c r="C251" s="15"/>
      <c r="D251" s="17"/>
      <c r="E251" s="13" t="s">
        <v>0</v>
      </c>
      <c r="F251" s="18">
        <v>1</v>
      </c>
      <c r="G251" s="19">
        <v>0</v>
      </c>
      <c r="H251" s="19">
        <v>0</v>
      </c>
      <c r="I251" s="19">
        <v>0</v>
      </c>
      <c r="J251" s="16">
        <f>OR(F251&lt;&gt;0,G251&lt;&gt;0,H251&lt;&gt;0,I251&lt;&gt;0)*(F251 + (F251 = 0))*(G251 + (G251 = 0))*(H251 + (H251 = 0))*(I251 + (I251 = 0))</f>
        <v>1</v>
      </c>
      <c r="K251" s="15"/>
      <c r="L251" s="15"/>
      <c r="M251" s="15"/>
    </row>
    <row r="252" spans="1:13">
      <c r="A252" s="15"/>
      <c r="B252" s="15"/>
      <c r="C252" s="15"/>
      <c r="D252" s="17"/>
      <c r="E252" s="15"/>
      <c r="F252" s="15"/>
      <c r="G252" s="15"/>
      <c r="H252" s="15"/>
      <c r="I252" s="15"/>
      <c r="J252" s="20" t="s">
        <v>237</v>
      </c>
      <c r="K252" s="12">
        <f>SUM(J251:J251)</f>
        <v>1</v>
      </c>
      <c r="L252" s="19">
        <v>1500</v>
      </c>
      <c r="M252" s="12">
        <f>ROUND(L252*K252,2)</f>
        <v>1500</v>
      </c>
    </row>
    <row r="253" spans="1:13" ht="0.95" customHeight="1">
      <c r="A253" s="21"/>
      <c r="B253" s="21"/>
      <c r="C253" s="21"/>
      <c r="D253" s="22"/>
      <c r="E253" s="21"/>
      <c r="F253" s="21"/>
      <c r="G253" s="21"/>
      <c r="H253" s="21"/>
      <c r="I253" s="21"/>
      <c r="J253" s="21"/>
      <c r="K253" s="21"/>
      <c r="L253" s="21"/>
      <c r="M253" s="21"/>
    </row>
    <row r="254" spans="1:13">
      <c r="A254" s="15"/>
      <c r="B254" s="15"/>
      <c r="C254" s="15"/>
      <c r="D254" s="17"/>
      <c r="E254" s="15"/>
      <c r="F254" s="15"/>
      <c r="G254" s="15"/>
      <c r="H254" s="15"/>
      <c r="I254" s="15"/>
      <c r="J254" s="20" t="s">
        <v>238</v>
      </c>
      <c r="K254" s="23">
        <v>1</v>
      </c>
      <c r="L254" s="12">
        <f>M228+M244+M249</f>
        <v>33651.71</v>
      </c>
      <c r="M254" s="12">
        <f>ROUND(L254*K254,2)</f>
        <v>33651.71</v>
      </c>
    </row>
    <row r="255" spans="1:13" ht="0.95" customHeight="1">
      <c r="A255" s="21"/>
      <c r="B255" s="21"/>
      <c r="C255" s="21"/>
      <c r="D255" s="22"/>
      <c r="E255" s="21"/>
      <c r="F255" s="21"/>
      <c r="G255" s="21"/>
      <c r="H255" s="21"/>
      <c r="I255" s="21"/>
      <c r="J255" s="21"/>
      <c r="K255" s="21"/>
      <c r="L255" s="21"/>
      <c r="M255" s="21"/>
    </row>
    <row r="256" spans="1:13">
      <c r="A256" s="8" t="s">
        <v>239</v>
      </c>
      <c r="B256" s="8" t="s">
        <v>17</v>
      </c>
      <c r="C256" s="8" t="s">
        <v>0</v>
      </c>
      <c r="D256" s="9" t="s">
        <v>240</v>
      </c>
      <c r="E256" s="10"/>
      <c r="F256" s="10"/>
      <c r="G256" s="10"/>
      <c r="H256" s="10"/>
      <c r="I256" s="10"/>
      <c r="J256" s="10"/>
      <c r="K256" s="11">
        <f>K306</f>
        <v>1</v>
      </c>
      <c r="L256" s="12">
        <f>L306</f>
        <v>5479.75</v>
      </c>
      <c r="M256" s="12">
        <f>M306</f>
        <v>5479.75</v>
      </c>
    </row>
    <row r="257" spans="1:13">
      <c r="A257" s="13" t="s">
        <v>241</v>
      </c>
      <c r="B257" s="13" t="s">
        <v>20</v>
      </c>
      <c r="C257" s="13" t="s">
        <v>21</v>
      </c>
      <c r="D257" s="14" t="s">
        <v>242</v>
      </c>
      <c r="E257" s="15"/>
      <c r="F257" s="15"/>
      <c r="G257" s="15"/>
      <c r="H257" s="15"/>
      <c r="I257" s="15"/>
      <c r="J257" s="15"/>
      <c r="K257" s="16">
        <f>K261</f>
        <v>11.6</v>
      </c>
      <c r="L257" s="16">
        <f>L261</f>
        <v>21.07</v>
      </c>
      <c r="M257" s="16">
        <f>M261</f>
        <v>244.41</v>
      </c>
    </row>
    <row r="258" spans="1:13" ht="135">
      <c r="A258" s="15"/>
      <c r="B258" s="15"/>
      <c r="C258" s="15"/>
      <c r="D258" s="17" t="s">
        <v>243</v>
      </c>
      <c r="E258" s="15"/>
      <c r="F258" s="15"/>
      <c r="G258" s="15"/>
      <c r="H258" s="15"/>
      <c r="I258" s="15"/>
      <c r="J258" s="15"/>
      <c r="K258" s="15"/>
      <c r="L258" s="15"/>
      <c r="M258" s="15"/>
    </row>
    <row r="259" spans="1:13">
      <c r="A259" s="15"/>
      <c r="B259" s="15"/>
      <c r="C259" s="15"/>
      <c r="D259" s="17"/>
      <c r="E259" s="13" t="s">
        <v>244</v>
      </c>
      <c r="F259" s="18">
        <v>1</v>
      </c>
      <c r="G259" s="19">
        <v>0</v>
      </c>
      <c r="H259" s="19">
        <v>1</v>
      </c>
      <c r="I259" s="19">
        <v>5.0999999999999996</v>
      </c>
      <c r="J259" s="16">
        <f>OR(F259&lt;&gt;0,G259&lt;&gt;0,H259&lt;&gt;0,I259&lt;&gt;0)*(F259 + (F259 = 0))*(G259 + (G259 = 0))*(H259 + (H259 = 0))*(I259 + (I259 = 0))</f>
        <v>5.0999999999999996</v>
      </c>
      <c r="K259" s="15"/>
      <c r="L259" s="15"/>
      <c r="M259" s="15"/>
    </row>
    <row r="260" spans="1:13">
      <c r="A260" s="15"/>
      <c r="B260" s="15"/>
      <c r="C260" s="15"/>
      <c r="D260" s="17"/>
      <c r="E260" s="13" t="s">
        <v>0</v>
      </c>
      <c r="F260" s="18">
        <v>1</v>
      </c>
      <c r="G260" s="19">
        <v>0</v>
      </c>
      <c r="H260" s="19">
        <v>1</v>
      </c>
      <c r="I260" s="19">
        <v>6.5</v>
      </c>
      <c r="J260" s="16">
        <f>OR(F260&lt;&gt;0,G260&lt;&gt;0,H260&lt;&gt;0,I260&lt;&gt;0)*(F260 + (F260 = 0))*(G260 + (G260 = 0))*(H260 + (H260 = 0))*(I260 + (I260 = 0))</f>
        <v>6.5</v>
      </c>
      <c r="K260" s="15"/>
      <c r="L260" s="15"/>
      <c r="M260" s="15"/>
    </row>
    <row r="261" spans="1:13">
      <c r="A261" s="15"/>
      <c r="B261" s="15"/>
      <c r="C261" s="15"/>
      <c r="D261" s="17"/>
      <c r="E261" s="15"/>
      <c r="F261" s="15"/>
      <c r="G261" s="15"/>
      <c r="H261" s="15"/>
      <c r="I261" s="15"/>
      <c r="J261" s="20" t="s">
        <v>245</v>
      </c>
      <c r="K261" s="12">
        <f>SUM(J259:J260)</f>
        <v>11.6</v>
      </c>
      <c r="L261" s="19">
        <v>21.07</v>
      </c>
      <c r="M261" s="12">
        <f>ROUND(L261*K261,2)</f>
        <v>244.41</v>
      </c>
    </row>
    <row r="262" spans="1:13" ht="0.95" customHeight="1">
      <c r="A262" s="21"/>
      <c r="B262" s="21"/>
      <c r="C262" s="21"/>
      <c r="D262" s="22"/>
      <c r="E262" s="21"/>
      <c r="F262" s="21"/>
      <c r="G262" s="21"/>
      <c r="H262" s="21"/>
      <c r="I262" s="21"/>
      <c r="J262" s="21"/>
      <c r="K262" s="21"/>
      <c r="L262" s="21"/>
      <c r="M262" s="21"/>
    </row>
    <row r="263" spans="1:13">
      <c r="A263" s="13" t="s">
        <v>246</v>
      </c>
      <c r="B263" s="13" t="s">
        <v>20</v>
      </c>
      <c r="C263" s="13" t="s">
        <v>21</v>
      </c>
      <c r="D263" s="14" t="s">
        <v>247</v>
      </c>
      <c r="E263" s="15"/>
      <c r="F263" s="15"/>
      <c r="G263" s="15"/>
      <c r="H263" s="15"/>
      <c r="I263" s="15"/>
      <c r="J263" s="15"/>
      <c r="K263" s="16">
        <f>K268</f>
        <v>32.86</v>
      </c>
      <c r="L263" s="16">
        <f>L268</f>
        <v>22.85</v>
      </c>
      <c r="M263" s="16">
        <f>M268</f>
        <v>750.85</v>
      </c>
    </row>
    <row r="264" spans="1:13" ht="101.25">
      <c r="A264" s="15"/>
      <c r="B264" s="15"/>
      <c r="C264" s="15"/>
      <c r="D264" s="17" t="s">
        <v>248</v>
      </c>
      <c r="E264" s="15"/>
      <c r="F264" s="15"/>
      <c r="G264" s="15"/>
      <c r="H264" s="15"/>
      <c r="I264" s="15"/>
      <c r="J264" s="15"/>
      <c r="K264" s="15"/>
      <c r="L264" s="15"/>
      <c r="M264" s="15"/>
    </row>
    <row r="265" spans="1:13">
      <c r="A265" s="15"/>
      <c r="B265" s="15"/>
      <c r="C265" s="15"/>
      <c r="D265" s="17"/>
      <c r="E265" s="13" t="s">
        <v>244</v>
      </c>
      <c r="F265" s="18">
        <v>1</v>
      </c>
      <c r="G265" s="19">
        <v>0</v>
      </c>
      <c r="H265" s="19">
        <v>1</v>
      </c>
      <c r="I265" s="19">
        <v>5.0999999999999996</v>
      </c>
      <c r="J265" s="16">
        <f>OR(F265&lt;&gt;0,G265&lt;&gt;0,H265&lt;&gt;0,I265&lt;&gt;0)*(F265 + (F265 = 0))*(G265 + (G265 = 0))*(H265 + (H265 = 0))*(I265 + (I265 = 0))</f>
        <v>5.0999999999999996</v>
      </c>
      <c r="K265" s="15"/>
      <c r="L265" s="15"/>
      <c r="M265" s="15"/>
    </row>
    <row r="266" spans="1:13">
      <c r="A266" s="15"/>
      <c r="B266" s="15"/>
      <c r="C266" s="15"/>
      <c r="D266" s="17"/>
      <c r="E266" s="13" t="s">
        <v>0</v>
      </c>
      <c r="F266" s="18">
        <v>1</v>
      </c>
      <c r="G266" s="19">
        <v>0</v>
      </c>
      <c r="H266" s="19">
        <v>1</v>
      </c>
      <c r="I266" s="19">
        <v>6.5</v>
      </c>
      <c r="J266" s="16">
        <f>OR(F266&lt;&gt;0,G266&lt;&gt;0,H266&lt;&gt;0,I266&lt;&gt;0)*(F266 + (F266 = 0))*(G266 + (G266 = 0))*(H266 + (H266 = 0))*(I266 + (I266 = 0))</f>
        <v>6.5</v>
      </c>
      <c r="K266" s="15"/>
      <c r="L266" s="15"/>
      <c r="M266" s="15"/>
    </row>
    <row r="267" spans="1:13">
      <c r="A267" s="15"/>
      <c r="B267" s="15"/>
      <c r="C267" s="15"/>
      <c r="D267" s="17"/>
      <c r="E267" s="13" t="s">
        <v>249</v>
      </c>
      <c r="F267" s="18">
        <v>0.3</v>
      </c>
      <c r="G267" s="19">
        <v>11.25</v>
      </c>
      <c r="H267" s="19">
        <v>0</v>
      </c>
      <c r="I267" s="19">
        <v>6.3</v>
      </c>
      <c r="J267" s="16">
        <f>OR(F267&lt;&gt;0,G267&lt;&gt;0,H267&lt;&gt;0,I267&lt;&gt;0)*(F267 + (F267 = 0))*(G267 + (G267 = 0))*(H267 + (H267 = 0))*(I267 + (I267 = 0))</f>
        <v>21.26</v>
      </c>
      <c r="K267" s="15"/>
      <c r="L267" s="15"/>
      <c r="M267" s="15"/>
    </row>
    <row r="268" spans="1:13">
      <c r="A268" s="15"/>
      <c r="B268" s="15"/>
      <c r="C268" s="15"/>
      <c r="D268" s="17"/>
      <c r="E268" s="15"/>
      <c r="F268" s="15"/>
      <c r="G268" s="15"/>
      <c r="H268" s="15"/>
      <c r="I268" s="15"/>
      <c r="J268" s="20" t="s">
        <v>250</v>
      </c>
      <c r="K268" s="12">
        <f>SUM(J265:J267)</f>
        <v>32.86</v>
      </c>
      <c r="L268" s="19">
        <v>22.85</v>
      </c>
      <c r="M268" s="12">
        <f>ROUND(L268*K268,2)</f>
        <v>750.85</v>
      </c>
    </row>
    <row r="269" spans="1:13" ht="0.95" customHeight="1">
      <c r="A269" s="21"/>
      <c r="B269" s="21"/>
      <c r="C269" s="21"/>
      <c r="D269" s="22"/>
      <c r="E269" s="21"/>
      <c r="F269" s="21"/>
      <c r="G269" s="21"/>
      <c r="H269" s="21"/>
      <c r="I269" s="21"/>
      <c r="J269" s="21"/>
      <c r="K269" s="21"/>
      <c r="L269" s="21"/>
      <c r="M269" s="21"/>
    </row>
    <row r="270" spans="1:13">
      <c r="A270" s="13" t="s">
        <v>251</v>
      </c>
      <c r="B270" s="13" t="s">
        <v>20</v>
      </c>
      <c r="C270" s="13" t="s">
        <v>253</v>
      </c>
      <c r="D270" s="14" t="s">
        <v>252</v>
      </c>
      <c r="E270" s="15"/>
      <c r="F270" s="15"/>
      <c r="G270" s="15"/>
      <c r="H270" s="15"/>
      <c r="I270" s="15"/>
      <c r="J270" s="15"/>
      <c r="K270" s="16">
        <f>K273</f>
        <v>1.75</v>
      </c>
      <c r="L270" s="16">
        <f>L273</f>
        <v>53.71</v>
      </c>
      <c r="M270" s="16">
        <f>M273</f>
        <v>93.99</v>
      </c>
    </row>
    <row r="271" spans="1:13" ht="123.75">
      <c r="A271" s="15"/>
      <c r="B271" s="15"/>
      <c r="C271" s="15"/>
      <c r="D271" s="17" t="s">
        <v>254</v>
      </c>
      <c r="E271" s="15"/>
      <c r="F271" s="15"/>
      <c r="G271" s="15"/>
      <c r="H271" s="15"/>
      <c r="I271" s="15"/>
      <c r="J271" s="15"/>
      <c r="K271" s="15"/>
      <c r="L271" s="15"/>
      <c r="M271" s="15"/>
    </row>
    <row r="272" spans="1:13">
      <c r="A272" s="15"/>
      <c r="B272" s="15"/>
      <c r="C272" s="15"/>
      <c r="D272" s="17"/>
      <c r="E272" s="13" t="s">
        <v>255</v>
      </c>
      <c r="F272" s="18">
        <v>1</v>
      </c>
      <c r="G272" s="19">
        <v>1.75</v>
      </c>
      <c r="H272" s="19">
        <v>0</v>
      </c>
      <c r="I272" s="19">
        <v>0</v>
      </c>
      <c r="J272" s="16">
        <f>OR(F272&lt;&gt;0,G272&lt;&gt;0,H272&lt;&gt;0,I272&lt;&gt;0)*(F272 + (F272 = 0))*(G272 + (G272 = 0))*(H272 + (H272 = 0))*(I272 + (I272 = 0))</f>
        <v>1.75</v>
      </c>
      <c r="K272" s="15"/>
      <c r="L272" s="15"/>
      <c r="M272" s="15"/>
    </row>
    <row r="273" spans="1:13">
      <c r="A273" s="15"/>
      <c r="B273" s="15"/>
      <c r="C273" s="15"/>
      <c r="D273" s="17"/>
      <c r="E273" s="15"/>
      <c r="F273" s="15"/>
      <c r="G273" s="15"/>
      <c r="H273" s="15"/>
      <c r="I273" s="15"/>
      <c r="J273" s="20" t="s">
        <v>256</v>
      </c>
      <c r="K273" s="12">
        <f>SUM(J272:J272)</f>
        <v>1.75</v>
      </c>
      <c r="L273" s="19">
        <v>53.71</v>
      </c>
      <c r="M273" s="12">
        <f>ROUND(L273*K273,2)</f>
        <v>93.99</v>
      </c>
    </row>
    <row r="274" spans="1:13" ht="0.95" customHeight="1">
      <c r="A274" s="21"/>
      <c r="B274" s="21"/>
      <c r="C274" s="21"/>
      <c r="D274" s="22"/>
      <c r="E274" s="21"/>
      <c r="F274" s="21"/>
      <c r="G274" s="21"/>
      <c r="H274" s="21"/>
      <c r="I274" s="21"/>
      <c r="J274" s="21"/>
      <c r="K274" s="21"/>
      <c r="L274" s="21"/>
      <c r="M274" s="21"/>
    </row>
    <row r="275" spans="1:13">
      <c r="A275" s="13" t="s">
        <v>257</v>
      </c>
      <c r="B275" s="13" t="s">
        <v>20</v>
      </c>
      <c r="C275" s="13" t="s">
        <v>21</v>
      </c>
      <c r="D275" s="14" t="s">
        <v>258</v>
      </c>
      <c r="E275" s="15"/>
      <c r="F275" s="15"/>
      <c r="G275" s="15"/>
      <c r="H275" s="15"/>
      <c r="I275" s="15"/>
      <c r="J275" s="15"/>
      <c r="K275" s="16">
        <f>K281</f>
        <v>15.8</v>
      </c>
      <c r="L275" s="16">
        <f>L281</f>
        <v>15.19</v>
      </c>
      <c r="M275" s="16">
        <f>M281</f>
        <v>240</v>
      </c>
    </row>
    <row r="276" spans="1:13" ht="90">
      <c r="A276" s="15"/>
      <c r="B276" s="15"/>
      <c r="C276" s="15"/>
      <c r="D276" s="17" t="s">
        <v>259</v>
      </c>
      <c r="E276" s="15"/>
      <c r="F276" s="15"/>
      <c r="G276" s="15"/>
      <c r="H276" s="15"/>
      <c r="I276" s="15"/>
      <c r="J276" s="15"/>
      <c r="K276" s="15"/>
      <c r="L276" s="15"/>
      <c r="M276" s="15"/>
    </row>
    <row r="277" spans="1:13">
      <c r="A277" s="15"/>
      <c r="B277" s="15"/>
      <c r="C277" s="15"/>
      <c r="D277" s="17"/>
      <c r="E277" s="13" t="s">
        <v>260</v>
      </c>
      <c r="F277" s="18">
        <v>0</v>
      </c>
      <c r="G277" s="19">
        <v>0</v>
      </c>
      <c r="H277" s="19">
        <v>0</v>
      </c>
      <c r="I277" s="19">
        <v>0</v>
      </c>
      <c r="J277" s="16">
        <f>OR(F277&lt;&gt;0,G277&lt;&gt;0,H277&lt;&gt;0,I277&lt;&gt;0)*(F277 + (F277 = 0))*(G277 + (G277 = 0))*(H277 + (H277 = 0))*(I277 + (I277 = 0))</f>
        <v>0</v>
      </c>
      <c r="K277" s="15"/>
      <c r="L277" s="15"/>
      <c r="M277" s="15"/>
    </row>
    <row r="278" spans="1:13">
      <c r="A278" s="15"/>
      <c r="B278" s="15"/>
      <c r="C278" s="15"/>
      <c r="D278" s="17"/>
      <c r="E278" s="13" t="s">
        <v>261</v>
      </c>
      <c r="F278" s="18">
        <v>1</v>
      </c>
      <c r="G278" s="19">
        <v>1.75</v>
      </c>
      <c r="H278" s="19">
        <v>0</v>
      </c>
      <c r="I278" s="19">
        <v>2.4900000000000002</v>
      </c>
      <c r="J278" s="16">
        <f>OR(F278&lt;&gt;0,G278&lt;&gt;0,H278&lt;&gt;0,I278&lt;&gt;0)*(F278 + (F278 = 0))*(G278 + (G278 = 0))*(H278 + (H278 = 0))*(I278 + (I278 = 0))</f>
        <v>4.3600000000000003</v>
      </c>
      <c r="K278" s="15"/>
      <c r="L278" s="15"/>
      <c r="M278" s="15"/>
    </row>
    <row r="279" spans="1:13">
      <c r="A279" s="15"/>
      <c r="B279" s="15"/>
      <c r="C279" s="15"/>
      <c r="D279" s="17"/>
      <c r="E279" s="13" t="s">
        <v>262</v>
      </c>
      <c r="F279" s="18">
        <v>4</v>
      </c>
      <c r="G279" s="19">
        <v>1.1000000000000001</v>
      </c>
      <c r="H279" s="19">
        <v>0</v>
      </c>
      <c r="I279" s="19">
        <v>1.3</v>
      </c>
      <c r="J279" s="16">
        <f>OR(F279&lt;&gt;0,G279&lt;&gt;0,H279&lt;&gt;0,I279&lt;&gt;0)*(F279 + (F279 = 0))*(G279 + (G279 = 0))*(H279 + (H279 = 0))*(I279 + (I279 = 0))</f>
        <v>5.72</v>
      </c>
      <c r="K279" s="15"/>
      <c r="L279" s="15"/>
      <c r="M279" s="15"/>
    </row>
    <row r="280" spans="1:13">
      <c r="A280" s="15"/>
      <c r="B280" s="15"/>
      <c r="C280" s="15"/>
      <c r="D280" s="17"/>
      <c r="E280" s="13" t="s">
        <v>263</v>
      </c>
      <c r="F280" s="18">
        <v>4</v>
      </c>
      <c r="G280" s="19">
        <v>1.1000000000000001</v>
      </c>
      <c r="H280" s="19">
        <v>0</v>
      </c>
      <c r="I280" s="19">
        <v>1.3</v>
      </c>
      <c r="J280" s="16">
        <f>OR(F280&lt;&gt;0,G280&lt;&gt;0,H280&lt;&gt;0,I280&lt;&gt;0)*(F280 + (F280 = 0))*(G280 + (G280 = 0))*(H280 + (H280 = 0))*(I280 + (I280 = 0))</f>
        <v>5.72</v>
      </c>
      <c r="K280" s="15"/>
      <c r="L280" s="15"/>
      <c r="M280" s="15"/>
    </row>
    <row r="281" spans="1:13">
      <c r="A281" s="15"/>
      <c r="B281" s="15"/>
      <c r="C281" s="15"/>
      <c r="D281" s="17"/>
      <c r="E281" s="15"/>
      <c r="F281" s="15"/>
      <c r="G281" s="15"/>
      <c r="H281" s="15"/>
      <c r="I281" s="15"/>
      <c r="J281" s="20" t="s">
        <v>264</v>
      </c>
      <c r="K281" s="12">
        <f>SUM(J277:J280)</f>
        <v>15.8</v>
      </c>
      <c r="L281" s="19">
        <v>15.19</v>
      </c>
      <c r="M281" s="12">
        <f>ROUND(L281*K281,2)</f>
        <v>240</v>
      </c>
    </row>
    <row r="282" spans="1:13" ht="0.95" customHeight="1">
      <c r="A282" s="21"/>
      <c r="B282" s="21"/>
      <c r="C282" s="21"/>
      <c r="D282" s="22"/>
      <c r="E282" s="21"/>
      <c r="F282" s="21"/>
      <c r="G282" s="21"/>
      <c r="H282" s="21"/>
      <c r="I282" s="21"/>
      <c r="J282" s="21"/>
      <c r="K282" s="21"/>
      <c r="L282" s="21"/>
      <c r="M282" s="21"/>
    </row>
    <row r="283" spans="1:13">
      <c r="A283" s="13" t="s">
        <v>265</v>
      </c>
      <c r="B283" s="13" t="s">
        <v>20</v>
      </c>
      <c r="C283" s="13" t="s">
        <v>253</v>
      </c>
      <c r="D283" s="14" t="s">
        <v>266</v>
      </c>
      <c r="E283" s="15"/>
      <c r="F283" s="15"/>
      <c r="G283" s="15"/>
      <c r="H283" s="15"/>
      <c r="I283" s="15"/>
      <c r="J283" s="15"/>
      <c r="K283" s="16">
        <f>K299</f>
        <v>213.16</v>
      </c>
      <c r="L283" s="16">
        <f>L299</f>
        <v>14.78</v>
      </c>
      <c r="M283" s="16">
        <f>M299</f>
        <v>3150.5</v>
      </c>
    </row>
    <row r="284" spans="1:13" ht="303.75">
      <c r="A284" s="15"/>
      <c r="B284" s="15"/>
      <c r="C284" s="15"/>
      <c r="D284" s="17" t="s">
        <v>267</v>
      </c>
      <c r="E284" s="15"/>
      <c r="F284" s="15"/>
      <c r="G284" s="15"/>
      <c r="H284" s="15"/>
      <c r="I284" s="15"/>
      <c r="J284" s="15"/>
      <c r="K284" s="15"/>
      <c r="L284" s="15"/>
      <c r="M284" s="15"/>
    </row>
    <row r="285" spans="1:13">
      <c r="A285" s="15"/>
      <c r="B285" s="15"/>
      <c r="C285" s="15"/>
      <c r="D285" s="17"/>
      <c r="E285" s="13" t="s">
        <v>268</v>
      </c>
      <c r="F285" s="18">
        <v>0</v>
      </c>
      <c r="G285" s="19">
        <v>0</v>
      </c>
      <c r="H285" s="19">
        <v>0</v>
      </c>
      <c r="I285" s="19">
        <v>0</v>
      </c>
      <c r="J285" s="16">
        <f>OR(F285&lt;&gt;0,G285&lt;&gt;0,H285&lt;&gt;0,I285&lt;&gt;0)*(F285 + (F285 = 0))*(G285 + (G285 = 0))*(H285 + (H285 = 0))*(I285 + (I285 = 0))</f>
        <v>0</v>
      </c>
      <c r="K285" s="15"/>
      <c r="L285" s="15"/>
      <c r="M285" s="15"/>
    </row>
    <row r="286" spans="1:13">
      <c r="A286" s="15"/>
      <c r="B286" s="15"/>
      <c r="C286" s="15"/>
      <c r="D286" s="17"/>
      <c r="E286" s="13" t="s">
        <v>269</v>
      </c>
      <c r="F286" s="18">
        <v>2</v>
      </c>
      <c r="G286" s="19">
        <v>4.53</v>
      </c>
      <c r="H286" s="19">
        <v>0</v>
      </c>
      <c r="I286" s="19">
        <v>3</v>
      </c>
      <c r="J286" s="16">
        <f>OR(F286&lt;&gt;0,G286&lt;&gt;0,H286&lt;&gt;0,I286&lt;&gt;0)*(F286 + (F286 = 0))*(G286 + (G286 = 0))*(H286 + (H286 = 0))*(I286 + (I286 = 0))</f>
        <v>27.18</v>
      </c>
      <c r="K286" s="15"/>
      <c r="L286" s="15"/>
      <c r="M286" s="15"/>
    </row>
    <row r="287" spans="1:13">
      <c r="A287" s="15"/>
      <c r="B287" s="15"/>
      <c r="C287" s="15"/>
      <c r="D287" s="17"/>
      <c r="E287" s="13" t="s">
        <v>0</v>
      </c>
      <c r="F287" s="18">
        <v>2</v>
      </c>
      <c r="G287" s="19">
        <v>5.15</v>
      </c>
      <c r="H287" s="19">
        <v>0</v>
      </c>
      <c r="I287" s="19">
        <v>3</v>
      </c>
      <c r="J287" s="16">
        <f>OR(F287&lt;&gt;0,G287&lt;&gt;0,H287&lt;&gt;0,I287&lt;&gt;0)*(F287 + (F287 = 0))*(G287 + (G287 = 0))*(H287 + (H287 = 0))*(I287 + (I287 = 0))</f>
        <v>30.9</v>
      </c>
      <c r="K287" s="15"/>
      <c r="L287" s="15"/>
      <c r="M287" s="15"/>
    </row>
    <row r="288" spans="1:13">
      <c r="A288" s="15"/>
      <c r="B288" s="15"/>
      <c r="C288" s="15"/>
      <c r="D288" s="17"/>
      <c r="E288" s="13" t="s">
        <v>158</v>
      </c>
      <c r="F288" s="18">
        <v>-1</v>
      </c>
      <c r="G288" s="19">
        <v>0.9</v>
      </c>
      <c r="H288" s="19">
        <v>0</v>
      </c>
      <c r="I288" s="19">
        <v>2.1</v>
      </c>
      <c r="J288" s="16">
        <f>OR(F288&lt;&gt;0,G288&lt;&gt;0,H288&lt;&gt;0,I288&lt;&gt;0)*(F288 + (F288 = 0))*(G288 + (G288 = 0))*(H288 + (H288 = 0))*(I288 + (I288 = 0))</f>
        <v>-1.89</v>
      </c>
      <c r="K288" s="15"/>
      <c r="L288" s="15"/>
      <c r="M288" s="15"/>
    </row>
    <row r="289" spans="1:13">
      <c r="A289" s="15"/>
      <c r="B289" s="15"/>
      <c r="C289" s="15"/>
      <c r="D289" s="17"/>
      <c r="E289" s="13" t="s">
        <v>0</v>
      </c>
      <c r="F289" s="18">
        <v>-1</v>
      </c>
      <c r="G289" s="19">
        <v>1.75</v>
      </c>
      <c r="H289" s="19">
        <v>0</v>
      </c>
      <c r="I289" s="19">
        <v>3</v>
      </c>
      <c r="J289" s="16">
        <f>OR(F289&lt;&gt;0,G289&lt;&gt;0,H289&lt;&gt;0,I289&lt;&gt;0)*(F289 + (F289 = 0))*(G289 + (G289 = 0))*(H289 + (H289 = 0))*(I289 + (I289 = 0))</f>
        <v>-5.25</v>
      </c>
      <c r="K289" s="15"/>
      <c r="L289" s="15"/>
      <c r="M289" s="15"/>
    </row>
    <row r="290" spans="1:13">
      <c r="A290" s="15"/>
      <c r="B290" s="15"/>
      <c r="C290" s="15"/>
      <c r="D290" s="17"/>
      <c r="E290" s="13" t="s">
        <v>270</v>
      </c>
      <c r="F290" s="18">
        <v>0</v>
      </c>
      <c r="G290" s="19">
        <v>0</v>
      </c>
      <c r="H290" s="19">
        <v>0</v>
      </c>
      <c r="I290" s="19">
        <v>0</v>
      </c>
      <c r="J290" s="16">
        <f>OR(F290&lt;&gt;0,G290&lt;&gt;0,H290&lt;&gt;0,I290&lt;&gt;0)*(F290 + (F290 = 0))*(G290 + (G290 = 0))*(H290 + (H290 = 0))*(I290 + (I290 = 0))</f>
        <v>0</v>
      </c>
      <c r="K290" s="15"/>
      <c r="L290" s="15"/>
      <c r="M290" s="15"/>
    </row>
    <row r="291" spans="1:13">
      <c r="A291" s="15"/>
      <c r="B291" s="15"/>
      <c r="C291" s="15"/>
      <c r="D291" s="17"/>
      <c r="E291" s="13" t="s">
        <v>0</v>
      </c>
      <c r="F291" s="18">
        <v>1</v>
      </c>
      <c r="G291" s="19">
        <v>4.33</v>
      </c>
      <c r="H291" s="19">
        <v>0</v>
      </c>
      <c r="I291" s="19">
        <v>3</v>
      </c>
      <c r="J291" s="16">
        <f>OR(F291&lt;&gt;0,G291&lt;&gt;0,H291&lt;&gt;0,I291&lt;&gt;0)*(F291 + (F291 = 0))*(G291 + (G291 = 0))*(H291 + (H291 = 0))*(I291 + (I291 = 0))</f>
        <v>12.99</v>
      </c>
      <c r="K291" s="15"/>
      <c r="L291" s="15"/>
      <c r="M291" s="15"/>
    </row>
    <row r="292" spans="1:13">
      <c r="A292" s="15"/>
      <c r="B292" s="15"/>
      <c r="C292" s="15"/>
      <c r="D292" s="17"/>
      <c r="E292" s="13" t="s">
        <v>0</v>
      </c>
      <c r="F292" s="18">
        <v>1</v>
      </c>
      <c r="G292" s="19">
        <v>3.33</v>
      </c>
      <c r="H292" s="19">
        <v>0</v>
      </c>
      <c r="I292" s="19">
        <v>3</v>
      </c>
      <c r="J292" s="16">
        <f>OR(F292&lt;&gt;0,G292&lt;&gt;0,H292&lt;&gt;0,I292&lt;&gt;0)*(F292 + (F292 = 0))*(G292 + (G292 = 0))*(H292 + (H292 = 0))*(I292 + (I292 = 0))</f>
        <v>9.99</v>
      </c>
      <c r="K292" s="15"/>
      <c r="L292" s="15"/>
      <c r="M292" s="15"/>
    </row>
    <row r="293" spans="1:13">
      <c r="A293" s="15"/>
      <c r="B293" s="15"/>
      <c r="C293" s="15"/>
      <c r="D293" s="17"/>
      <c r="E293" s="13" t="s">
        <v>158</v>
      </c>
      <c r="F293" s="18">
        <v>-2</v>
      </c>
      <c r="G293" s="19">
        <v>0.9</v>
      </c>
      <c r="H293" s="19">
        <v>0</v>
      </c>
      <c r="I293" s="19">
        <v>2.1</v>
      </c>
      <c r="J293" s="16">
        <f>OR(F293&lt;&gt;0,G293&lt;&gt;0,H293&lt;&gt;0,I293&lt;&gt;0)*(F293 + (F293 = 0))*(G293 + (G293 = 0))*(H293 + (H293 = 0))*(I293 + (I293 = 0))</f>
        <v>-3.78</v>
      </c>
      <c r="K293" s="15"/>
      <c r="L293" s="15"/>
      <c r="M293" s="15"/>
    </row>
    <row r="294" spans="1:13">
      <c r="A294" s="15"/>
      <c r="B294" s="15"/>
      <c r="C294" s="15"/>
      <c r="D294" s="17"/>
      <c r="E294" s="13" t="s">
        <v>154</v>
      </c>
      <c r="F294" s="18">
        <v>0</v>
      </c>
      <c r="G294" s="19">
        <v>0</v>
      </c>
      <c r="H294" s="19">
        <v>0</v>
      </c>
      <c r="I294" s="19">
        <v>0</v>
      </c>
      <c r="J294" s="16">
        <f>OR(F294&lt;&gt;0,G294&lt;&gt;0,H294&lt;&gt;0,I294&lt;&gt;0)*(F294 + (F294 = 0))*(G294 + (G294 = 0))*(H294 + (H294 = 0))*(I294 + (I294 = 0))</f>
        <v>0</v>
      </c>
      <c r="K294" s="15"/>
      <c r="L294" s="15"/>
      <c r="M294" s="15"/>
    </row>
    <row r="295" spans="1:13">
      <c r="A295" s="15"/>
      <c r="B295" s="15"/>
      <c r="C295" s="15"/>
      <c r="D295" s="17"/>
      <c r="E295" s="13" t="s">
        <v>148</v>
      </c>
      <c r="F295" s="18">
        <v>2</v>
      </c>
      <c r="G295" s="19">
        <v>2</v>
      </c>
      <c r="H295" s="19">
        <v>0</v>
      </c>
      <c r="I295" s="19">
        <v>6.3</v>
      </c>
      <c r="J295" s="16">
        <f>OR(F295&lt;&gt;0,G295&lt;&gt;0,H295&lt;&gt;0,I295&lt;&gt;0)*(F295 + (F295 = 0))*(G295 + (G295 = 0))*(H295 + (H295 = 0))*(I295 + (I295 = 0))</f>
        <v>25.2</v>
      </c>
      <c r="K295" s="15"/>
      <c r="L295" s="15"/>
      <c r="M295" s="15"/>
    </row>
    <row r="296" spans="1:13">
      <c r="A296" s="15"/>
      <c r="B296" s="15"/>
      <c r="C296" s="15"/>
      <c r="D296" s="17"/>
      <c r="E296" s="13" t="s">
        <v>271</v>
      </c>
      <c r="F296" s="18">
        <v>1</v>
      </c>
      <c r="G296" s="19">
        <v>6.05</v>
      </c>
      <c r="H296" s="19">
        <v>0</v>
      </c>
      <c r="I296" s="19">
        <v>6.3</v>
      </c>
      <c r="J296" s="16">
        <f>OR(F296&lt;&gt;0,G296&lt;&gt;0,H296&lt;&gt;0,I296&lt;&gt;0)*(F296 + (F296 = 0))*(G296 + (G296 = 0))*(H296 + (H296 = 0))*(I296 + (I296 = 0))</f>
        <v>38.119999999999997</v>
      </c>
      <c r="K296" s="15"/>
      <c r="L296" s="15"/>
      <c r="M296" s="15"/>
    </row>
    <row r="297" spans="1:13">
      <c r="A297" s="15"/>
      <c r="B297" s="15"/>
      <c r="C297" s="15"/>
      <c r="D297" s="17"/>
      <c r="E297" s="13" t="s">
        <v>0</v>
      </c>
      <c r="F297" s="18">
        <v>1</v>
      </c>
      <c r="G297" s="19">
        <v>2.8</v>
      </c>
      <c r="H297" s="19">
        <v>0</v>
      </c>
      <c r="I297" s="19">
        <v>6.3</v>
      </c>
      <c r="J297" s="16">
        <f>OR(F297&lt;&gt;0,G297&lt;&gt;0,H297&lt;&gt;0,I297&lt;&gt;0)*(F297 + (F297 = 0))*(G297 + (G297 = 0))*(H297 + (H297 = 0))*(I297 + (I297 = 0))</f>
        <v>17.64</v>
      </c>
      <c r="K297" s="15"/>
      <c r="L297" s="15"/>
      <c r="M297" s="15"/>
    </row>
    <row r="298" spans="1:13">
      <c r="A298" s="15"/>
      <c r="B298" s="15"/>
      <c r="C298" s="15"/>
      <c r="D298" s="17"/>
      <c r="E298" s="13" t="s">
        <v>0</v>
      </c>
      <c r="F298" s="18">
        <v>1</v>
      </c>
      <c r="G298" s="19">
        <v>9.85</v>
      </c>
      <c r="H298" s="19">
        <v>0</v>
      </c>
      <c r="I298" s="19">
        <v>6.3</v>
      </c>
      <c r="J298" s="16">
        <f>OR(F298&lt;&gt;0,G298&lt;&gt;0,H298&lt;&gt;0,I298&lt;&gt;0)*(F298 + (F298 = 0))*(G298 + (G298 = 0))*(H298 + (H298 = 0))*(I298 + (I298 = 0))</f>
        <v>62.06</v>
      </c>
      <c r="K298" s="15"/>
      <c r="L298" s="15"/>
      <c r="M298" s="15"/>
    </row>
    <row r="299" spans="1:13">
      <c r="A299" s="15"/>
      <c r="B299" s="15"/>
      <c r="C299" s="15"/>
      <c r="D299" s="17"/>
      <c r="E299" s="15"/>
      <c r="F299" s="15"/>
      <c r="G299" s="15"/>
      <c r="H299" s="15"/>
      <c r="I299" s="15"/>
      <c r="J299" s="20" t="s">
        <v>272</v>
      </c>
      <c r="K299" s="12">
        <f>SUM(J285:J298)</f>
        <v>213.16</v>
      </c>
      <c r="L299" s="19">
        <v>14.78</v>
      </c>
      <c r="M299" s="12">
        <f>ROUND(L299*K299,2)</f>
        <v>3150.5</v>
      </c>
    </row>
    <row r="300" spans="1:13" ht="0.95" customHeight="1">
      <c r="A300" s="21"/>
      <c r="B300" s="21"/>
      <c r="C300" s="21"/>
      <c r="D300" s="22"/>
      <c r="E300" s="21"/>
      <c r="F300" s="21"/>
      <c r="G300" s="21"/>
      <c r="H300" s="21"/>
      <c r="I300" s="21"/>
      <c r="J300" s="21"/>
      <c r="K300" s="21"/>
      <c r="L300" s="21"/>
      <c r="M300" s="21"/>
    </row>
    <row r="301" spans="1:13">
      <c r="A301" s="13" t="s">
        <v>273</v>
      </c>
      <c r="B301" s="13" t="s">
        <v>20</v>
      </c>
      <c r="C301" s="13" t="s">
        <v>71</v>
      </c>
      <c r="D301" s="14" t="s">
        <v>274</v>
      </c>
      <c r="E301" s="15"/>
      <c r="F301" s="15"/>
      <c r="G301" s="15"/>
      <c r="H301" s="15"/>
      <c r="I301" s="15"/>
      <c r="J301" s="15"/>
      <c r="K301" s="16">
        <f>K304</f>
        <v>1</v>
      </c>
      <c r="L301" s="16">
        <f>L304</f>
        <v>1000</v>
      </c>
      <c r="M301" s="16">
        <f>M304</f>
        <v>1000</v>
      </c>
    </row>
    <row r="302" spans="1:13" ht="22.5">
      <c r="A302" s="15"/>
      <c r="B302" s="15"/>
      <c r="C302" s="15"/>
      <c r="D302" s="17" t="s">
        <v>275</v>
      </c>
      <c r="E302" s="15"/>
      <c r="F302" s="15"/>
      <c r="G302" s="15"/>
      <c r="H302" s="15"/>
      <c r="I302" s="15"/>
      <c r="J302" s="15"/>
      <c r="K302" s="15"/>
      <c r="L302" s="15"/>
      <c r="M302" s="15"/>
    </row>
    <row r="303" spans="1:13">
      <c r="A303" s="15"/>
      <c r="B303" s="15"/>
      <c r="C303" s="15"/>
      <c r="D303" s="17"/>
      <c r="E303" s="13" t="s">
        <v>0</v>
      </c>
      <c r="F303" s="18">
        <v>1</v>
      </c>
      <c r="G303" s="19">
        <v>0</v>
      </c>
      <c r="H303" s="19">
        <v>0</v>
      </c>
      <c r="I303" s="19">
        <v>0</v>
      </c>
      <c r="J303" s="16">
        <f>OR(F303&lt;&gt;0,G303&lt;&gt;0,H303&lt;&gt;0,I303&lt;&gt;0)*(F303 + (F303 = 0))*(G303 + (G303 = 0))*(H303 + (H303 = 0))*(I303 + (I303 = 0))</f>
        <v>1</v>
      </c>
      <c r="K303" s="15"/>
      <c r="L303" s="15"/>
      <c r="M303" s="15"/>
    </row>
    <row r="304" spans="1:13">
      <c r="A304" s="15"/>
      <c r="B304" s="15"/>
      <c r="C304" s="15"/>
      <c r="D304" s="17"/>
      <c r="E304" s="15"/>
      <c r="F304" s="15"/>
      <c r="G304" s="15"/>
      <c r="H304" s="15"/>
      <c r="I304" s="15"/>
      <c r="J304" s="20" t="s">
        <v>276</v>
      </c>
      <c r="K304" s="12">
        <f>SUM(J303:J303)</f>
        <v>1</v>
      </c>
      <c r="L304" s="19">
        <v>1000</v>
      </c>
      <c r="M304" s="12">
        <f>ROUND(L304*K304,2)</f>
        <v>1000</v>
      </c>
    </row>
    <row r="305" spans="1:13" ht="0.95" customHeight="1">
      <c r="A305" s="21"/>
      <c r="B305" s="21"/>
      <c r="C305" s="21"/>
      <c r="D305" s="22"/>
      <c r="E305" s="21"/>
      <c r="F305" s="21"/>
      <c r="G305" s="21"/>
      <c r="H305" s="21"/>
      <c r="I305" s="21"/>
      <c r="J305" s="21"/>
      <c r="K305" s="21"/>
      <c r="L305" s="21"/>
      <c r="M305" s="21"/>
    </row>
    <row r="306" spans="1:13">
      <c r="A306" s="15"/>
      <c r="B306" s="15"/>
      <c r="C306" s="15"/>
      <c r="D306" s="17"/>
      <c r="E306" s="15"/>
      <c r="F306" s="15"/>
      <c r="G306" s="15"/>
      <c r="H306" s="15"/>
      <c r="I306" s="15"/>
      <c r="J306" s="20" t="s">
        <v>277</v>
      </c>
      <c r="K306" s="23">
        <v>1</v>
      </c>
      <c r="L306" s="12">
        <f>M257+M263+M270+M275+M283+M301</f>
        <v>5479.75</v>
      </c>
      <c r="M306" s="12">
        <f>ROUND(L306*K306,2)</f>
        <v>5479.75</v>
      </c>
    </row>
    <row r="307" spans="1:13" ht="0.95" customHeight="1">
      <c r="A307" s="21"/>
      <c r="B307" s="21"/>
      <c r="C307" s="21"/>
      <c r="D307" s="22"/>
      <c r="E307" s="21"/>
      <c r="F307" s="21"/>
      <c r="G307" s="21"/>
      <c r="H307" s="21"/>
      <c r="I307" s="21"/>
      <c r="J307" s="21"/>
      <c r="K307" s="21"/>
      <c r="L307" s="21"/>
      <c r="M307" s="21"/>
    </row>
    <row r="308" spans="1:13">
      <c r="A308" s="8" t="s">
        <v>278</v>
      </c>
      <c r="B308" s="8" t="s">
        <v>17</v>
      </c>
      <c r="C308" s="8" t="s">
        <v>0</v>
      </c>
      <c r="D308" s="9" t="s">
        <v>279</v>
      </c>
      <c r="E308" s="10"/>
      <c r="F308" s="10"/>
      <c r="G308" s="10"/>
      <c r="H308" s="10"/>
      <c r="I308" s="10"/>
      <c r="J308" s="10"/>
      <c r="K308" s="11">
        <f>K344</f>
        <v>1</v>
      </c>
      <c r="L308" s="12">
        <f>L344</f>
        <v>30775.18</v>
      </c>
      <c r="M308" s="12">
        <f>M344</f>
        <v>30775.18</v>
      </c>
    </row>
    <row r="309" spans="1:13" ht="22.5">
      <c r="A309" s="13" t="s">
        <v>280</v>
      </c>
      <c r="B309" s="13" t="s">
        <v>20</v>
      </c>
      <c r="C309" s="13" t="s">
        <v>117</v>
      </c>
      <c r="D309" s="14" t="s">
        <v>281</v>
      </c>
      <c r="E309" s="15"/>
      <c r="F309" s="15"/>
      <c r="G309" s="15"/>
      <c r="H309" s="15"/>
      <c r="I309" s="15"/>
      <c r="J309" s="15"/>
      <c r="K309" s="16">
        <f>K312</f>
        <v>363</v>
      </c>
      <c r="L309" s="16">
        <f>L312</f>
        <v>14.32</v>
      </c>
      <c r="M309" s="16">
        <f>M312</f>
        <v>5198.16</v>
      </c>
    </row>
    <row r="310" spans="1:13" ht="292.5">
      <c r="A310" s="15"/>
      <c r="B310" s="15"/>
      <c r="C310" s="15"/>
      <c r="D310" s="17" t="s">
        <v>282</v>
      </c>
      <c r="E310" s="15"/>
      <c r="F310" s="15"/>
      <c r="G310" s="15"/>
      <c r="H310" s="15"/>
      <c r="I310" s="15"/>
      <c r="J310" s="15"/>
      <c r="K310" s="15"/>
      <c r="L310" s="15"/>
      <c r="M310" s="15"/>
    </row>
    <row r="311" spans="1:13">
      <c r="A311" s="15"/>
      <c r="B311" s="15"/>
      <c r="C311" s="15"/>
      <c r="D311" s="17"/>
      <c r="E311" s="13" t="s">
        <v>283</v>
      </c>
      <c r="F311" s="18">
        <v>1</v>
      </c>
      <c r="G311" s="19">
        <v>363</v>
      </c>
      <c r="H311" s="19">
        <v>0</v>
      </c>
      <c r="I311" s="19">
        <v>0</v>
      </c>
      <c r="J311" s="16">
        <f>OR(F311&lt;&gt;0,G311&lt;&gt;0,H311&lt;&gt;0,I311&lt;&gt;0)*(F311 + (F311 = 0))*(G311 + (G311 = 0))*(H311 + (H311 = 0))*(I311 + (I311 = 0))</f>
        <v>363</v>
      </c>
      <c r="K311" s="15"/>
      <c r="L311" s="15"/>
      <c r="M311" s="15"/>
    </row>
    <row r="312" spans="1:13">
      <c r="A312" s="15"/>
      <c r="B312" s="15"/>
      <c r="C312" s="15"/>
      <c r="D312" s="17"/>
      <c r="E312" s="15"/>
      <c r="F312" s="15"/>
      <c r="G312" s="15"/>
      <c r="H312" s="15"/>
      <c r="I312" s="15"/>
      <c r="J312" s="20" t="s">
        <v>284</v>
      </c>
      <c r="K312" s="12">
        <f>SUM(J311:J311)</f>
        <v>363</v>
      </c>
      <c r="L312" s="19">
        <v>14.32</v>
      </c>
      <c r="M312" s="12">
        <f>ROUND(L312*K312,2)</f>
        <v>5198.16</v>
      </c>
    </row>
    <row r="313" spans="1:13" ht="0.95" customHeight="1">
      <c r="A313" s="21"/>
      <c r="B313" s="21"/>
      <c r="C313" s="21"/>
      <c r="D313" s="22"/>
      <c r="E313" s="21"/>
      <c r="F313" s="21"/>
      <c r="G313" s="21"/>
      <c r="H313" s="21"/>
      <c r="I313" s="21"/>
      <c r="J313" s="21"/>
      <c r="K313" s="21"/>
      <c r="L313" s="21"/>
      <c r="M313" s="21"/>
    </row>
    <row r="314" spans="1:13">
      <c r="A314" s="13" t="s">
        <v>285</v>
      </c>
      <c r="B314" s="13" t="s">
        <v>20</v>
      </c>
      <c r="C314" s="13" t="s">
        <v>21</v>
      </c>
      <c r="D314" s="14" t="s">
        <v>286</v>
      </c>
      <c r="E314" s="15"/>
      <c r="F314" s="15"/>
      <c r="G314" s="15"/>
      <c r="H314" s="15"/>
      <c r="I314" s="15"/>
      <c r="J314" s="15"/>
      <c r="K314" s="16">
        <f>K317</f>
        <v>363</v>
      </c>
      <c r="L314" s="16">
        <f>L317</f>
        <v>58.02</v>
      </c>
      <c r="M314" s="16">
        <f>M317</f>
        <v>21061.26</v>
      </c>
    </row>
    <row r="315" spans="1:13" ht="292.5">
      <c r="A315" s="15"/>
      <c r="B315" s="15"/>
      <c r="C315" s="15"/>
      <c r="D315" s="17" t="s">
        <v>287</v>
      </c>
      <c r="E315" s="15"/>
      <c r="F315" s="15"/>
      <c r="G315" s="15"/>
      <c r="H315" s="15"/>
      <c r="I315" s="15"/>
      <c r="J315" s="15"/>
      <c r="K315" s="15"/>
      <c r="L315" s="15"/>
      <c r="M315" s="15"/>
    </row>
    <row r="316" spans="1:13">
      <c r="A316" s="15"/>
      <c r="B316" s="15"/>
      <c r="C316" s="15"/>
      <c r="D316" s="17"/>
      <c r="E316" s="13" t="s">
        <v>283</v>
      </c>
      <c r="F316" s="18">
        <v>1</v>
      </c>
      <c r="G316" s="19">
        <v>363</v>
      </c>
      <c r="H316" s="19">
        <v>0</v>
      </c>
      <c r="I316" s="19">
        <v>0</v>
      </c>
      <c r="J316" s="16">
        <f>OR(F316&lt;&gt;0,G316&lt;&gt;0,H316&lt;&gt;0,I316&lt;&gt;0)*(F316 + (F316 = 0))*(G316 + (G316 = 0))*(H316 + (H316 = 0))*(I316 + (I316 = 0))</f>
        <v>363</v>
      </c>
      <c r="K316" s="15"/>
      <c r="L316" s="15"/>
      <c r="M316" s="15"/>
    </row>
    <row r="317" spans="1:13">
      <c r="A317" s="15"/>
      <c r="B317" s="15"/>
      <c r="C317" s="15"/>
      <c r="D317" s="17"/>
      <c r="E317" s="15"/>
      <c r="F317" s="15"/>
      <c r="G317" s="15"/>
      <c r="H317" s="15"/>
      <c r="I317" s="15"/>
      <c r="J317" s="20" t="s">
        <v>288</v>
      </c>
      <c r="K317" s="12">
        <f>SUM(J316:J316)</f>
        <v>363</v>
      </c>
      <c r="L317" s="19">
        <v>58.02</v>
      </c>
      <c r="M317" s="12">
        <f>ROUND(L317*K317,2)</f>
        <v>21061.26</v>
      </c>
    </row>
    <row r="318" spans="1:13" ht="0.95" customHeight="1">
      <c r="A318" s="21"/>
      <c r="B318" s="21"/>
      <c r="C318" s="21"/>
      <c r="D318" s="22"/>
      <c r="E318" s="21"/>
      <c r="F318" s="21"/>
      <c r="G318" s="21"/>
      <c r="H318" s="21"/>
      <c r="I318" s="21"/>
      <c r="J318" s="21"/>
      <c r="K318" s="21"/>
      <c r="L318" s="21"/>
      <c r="M318" s="21"/>
    </row>
    <row r="319" spans="1:13">
      <c r="A319" s="13" t="s">
        <v>289</v>
      </c>
      <c r="B319" s="13" t="s">
        <v>20</v>
      </c>
      <c r="C319" s="13" t="s">
        <v>253</v>
      </c>
      <c r="D319" s="14" t="s">
        <v>290</v>
      </c>
      <c r="E319" s="15"/>
      <c r="F319" s="15"/>
      <c r="G319" s="15"/>
      <c r="H319" s="15"/>
      <c r="I319" s="15"/>
      <c r="J319" s="15"/>
      <c r="K319" s="16">
        <f>K322</f>
        <v>92</v>
      </c>
      <c r="L319" s="16">
        <f>L322</f>
        <v>9.61</v>
      </c>
      <c r="M319" s="16">
        <f>M322</f>
        <v>884.12</v>
      </c>
    </row>
    <row r="320" spans="1:13" ht="112.5">
      <c r="A320" s="15"/>
      <c r="B320" s="15"/>
      <c r="C320" s="15"/>
      <c r="D320" s="17" t="s">
        <v>291</v>
      </c>
      <c r="E320" s="15"/>
      <c r="F320" s="15"/>
      <c r="G320" s="15"/>
      <c r="H320" s="15"/>
      <c r="I320" s="15"/>
      <c r="J320" s="15"/>
      <c r="K320" s="15"/>
      <c r="L320" s="15"/>
      <c r="M320" s="15"/>
    </row>
    <row r="321" spans="1:13">
      <c r="A321" s="15"/>
      <c r="B321" s="15"/>
      <c r="C321" s="15"/>
      <c r="D321" s="17"/>
      <c r="E321" s="13" t="s">
        <v>292</v>
      </c>
      <c r="F321" s="18">
        <v>1</v>
      </c>
      <c r="G321" s="19">
        <v>92</v>
      </c>
      <c r="H321" s="19">
        <v>0</v>
      </c>
      <c r="I321" s="19">
        <v>0</v>
      </c>
      <c r="J321" s="16">
        <f>OR(F321&lt;&gt;0,G321&lt;&gt;0,H321&lt;&gt;0,I321&lt;&gt;0)*(F321 + (F321 = 0))*(G321 + (G321 = 0))*(H321 + (H321 = 0))*(I321 + (I321 = 0))</f>
        <v>92</v>
      </c>
      <c r="K321" s="15"/>
      <c r="L321" s="15"/>
      <c r="M321" s="15"/>
    </row>
    <row r="322" spans="1:13">
      <c r="A322" s="15"/>
      <c r="B322" s="15"/>
      <c r="C322" s="15"/>
      <c r="D322" s="17"/>
      <c r="E322" s="15"/>
      <c r="F322" s="15"/>
      <c r="G322" s="15"/>
      <c r="H322" s="15"/>
      <c r="I322" s="15"/>
      <c r="J322" s="20" t="s">
        <v>293</v>
      </c>
      <c r="K322" s="12">
        <f>SUM(J321:J321)</f>
        <v>92</v>
      </c>
      <c r="L322" s="19">
        <v>9.61</v>
      </c>
      <c r="M322" s="12">
        <f>ROUND(L322*K322,2)</f>
        <v>884.12</v>
      </c>
    </row>
    <row r="323" spans="1:13" ht="0.95" customHeight="1">
      <c r="A323" s="21"/>
      <c r="B323" s="21"/>
      <c r="C323" s="21"/>
      <c r="D323" s="22"/>
      <c r="E323" s="21"/>
      <c r="F323" s="21"/>
      <c r="G323" s="21"/>
      <c r="H323" s="21"/>
      <c r="I323" s="21"/>
      <c r="J323" s="21"/>
      <c r="K323" s="21"/>
      <c r="L323" s="21"/>
      <c r="M323" s="21"/>
    </row>
    <row r="324" spans="1:13">
      <c r="A324" s="13" t="s">
        <v>294</v>
      </c>
      <c r="B324" s="13" t="s">
        <v>20</v>
      </c>
      <c r="C324" s="13" t="s">
        <v>6</v>
      </c>
      <c r="D324" s="14" t="s">
        <v>295</v>
      </c>
      <c r="E324" s="15"/>
      <c r="F324" s="15"/>
      <c r="G324" s="15"/>
      <c r="H324" s="15"/>
      <c r="I324" s="15"/>
      <c r="J324" s="15"/>
      <c r="K324" s="16">
        <f>K327</f>
        <v>8</v>
      </c>
      <c r="L324" s="16">
        <f>L327</f>
        <v>38.46</v>
      </c>
      <c r="M324" s="16">
        <f>M327</f>
        <v>307.68</v>
      </c>
    </row>
    <row r="325" spans="1:13" ht="270">
      <c r="A325" s="15"/>
      <c r="B325" s="15"/>
      <c r="C325" s="15"/>
      <c r="D325" s="17" t="s">
        <v>296</v>
      </c>
      <c r="E325" s="15"/>
      <c r="F325" s="15"/>
      <c r="G325" s="15"/>
      <c r="H325" s="15"/>
      <c r="I325" s="15"/>
      <c r="J325" s="15"/>
      <c r="K325" s="15"/>
      <c r="L325" s="15"/>
      <c r="M325" s="15"/>
    </row>
    <row r="326" spans="1:13">
      <c r="A326" s="15"/>
      <c r="B326" s="15"/>
      <c r="C326" s="15"/>
      <c r="D326" s="17"/>
      <c r="E326" s="13" t="s">
        <v>0</v>
      </c>
      <c r="F326" s="18">
        <v>8</v>
      </c>
      <c r="G326" s="19">
        <v>0</v>
      </c>
      <c r="H326" s="19">
        <v>0</v>
      </c>
      <c r="I326" s="19">
        <v>0</v>
      </c>
      <c r="J326" s="16">
        <f>OR(F326&lt;&gt;0,G326&lt;&gt;0,H326&lt;&gt;0,I326&lt;&gt;0)*(F326 + (F326 = 0))*(G326 + (G326 = 0))*(H326 + (H326 = 0))*(I326 + (I326 = 0))</f>
        <v>8</v>
      </c>
      <c r="K326" s="15"/>
      <c r="L326" s="15"/>
      <c r="M326" s="15"/>
    </row>
    <row r="327" spans="1:13">
      <c r="A327" s="15"/>
      <c r="B327" s="15"/>
      <c r="C327" s="15"/>
      <c r="D327" s="17"/>
      <c r="E327" s="15"/>
      <c r="F327" s="15"/>
      <c r="G327" s="15"/>
      <c r="H327" s="15"/>
      <c r="I327" s="15"/>
      <c r="J327" s="20" t="s">
        <v>297</v>
      </c>
      <c r="K327" s="12">
        <f>SUM(J326:J326)</f>
        <v>8</v>
      </c>
      <c r="L327" s="19">
        <v>38.46</v>
      </c>
      <c r="M327" s="12">
        <f>ROUND(L327*K327,2)</f>
        <v>307.68</v>
      </c>
    </row>
    <row r="328" spans="1:13" ht="0.95" customHeight="1">
      <c r="A328" s="21"/>
      <c r="B328" s="21"/>
      <c r="C328" s="21"/>
      <c r="D328" s="22"/>
      <c r="E328" s="21"/>
      <c r="F328" s="21"/>
      <c r="G328" s="21"/>
      <c r="H328" s="21"/>
      <c r="I328" s="21"/>
      <c r="J328" s="21"/>
      <c r="K328" s="21"/>
      <c r="L328" s="21"/>
      <c r="M328" s="21"/>
    </row>
    <row r="329" spans="1:13" ht="22.5">
      <c r="A329" s="13" t="s">
        <v>298</v>
      </c>
      <c r="B329" s="13" t="s">
        <v>20</v>
      </c>
      <c r="C329" s="13" t="s">
        <v>107</v>
      </c>
      <c r="D329" s="14" t="s">
        <v>299</v>
      </c>
      <c r="E329" s="15"/>
      <c r="F329" s="15"/>
      <c r="G329" s="15"/>
      <c r="H329" s="15"/>
      <c r="I329" s="15"/>
      <c r="J329" s="15"/>
      <c r="K329" s="16">
        <f>K332</f>
        <v>59.8</v>
      </c>
      <c r="L329" s="16">
        <f>L332</f>
        <v>32.47</v>
      </c>
      <c r="M329" s="16">
        <f>M332</f>
        <v>1941.71</v>
      </c>
    </row>
    <row r="330" spans="1:13" ht="135">
      <c r="A330" s="15"/>
      <c r="B330" s="15"/>
      <c r="C330" s="15"/>
      <c r="D330" s="17" t="s">
        <v>300</v>
      </c>
      <c r="E330" s="15"/>
      <c r="F330" s="15"/>
      <c r="G330" s="15"/>
      <c r="H330" s="15"/>
      <c r="I330" s="15"/>
      <c r="J330" s="15"/>
      <c r="K330" s="15"/>
      <c r="L330" s="15"/>
      <c r="M330" s="15"/>
    </row>
    <row r="331" spans="1:13">
      <c r="A331" s="15"/>
      <c r="B331" s="15"/>
      <c r="C331" s="15"/>
      <c r="D331" s="17"/>
      <c r="E331" s="13" t="s">
        <v>301</v>
      </c>
      <c r="F331" s="18">
        <v>0.65</v>
      </c>
      <c r="G331" s="19">
        <v>92</v>
      </c>
      <c r="H331" s="19">
        <v>0</v>
      </c>
      <c r="I331" s="19">
        <v>0</v>
      </c>
      <c r="J331" s="16">
        <f>OR(F331&lt;&gt;0,G331&lt;&gt;0,H331&lt;&gt;0,I331&lt;&gt;0)*(F331 + (F331 = 0))*(G331 + (G331 = 0))*(H331 + (H331 = 0))*(I331 + (I331 = 0))</f>
        <v>59.8</v>
      </c>
      <c r="K331" s="15"/>
      <c r="L331" s="15"/>
      <c r="M331" s="15"/>
    </row>
    <row r="332" spans="1:13">
      <c r="A332" s="15"/>
      <c r="B332" s="15"/>
      <c r="C332" s="15"/>
      <c r="D332" s="17"/>
      <c r="E332" s="15"/>
      <c r="F332" s="15"/>
      <c r="G332" s="15"/>
      <c r="H332" s="15"/>
      <c r="I332" s="15"/>
      <c r="J332" s="20" t="s">
        <v>302</v>
      </c>
      <c r="K332" s="12">
        <f>SUM(J331:J331)</f>
        <v>59.8</v>
      </c>
      <c r="L332" s="19">
        <v>32.47</v>
      </c>
      <c r="M332" s="12">
        <f>ROUND(L332*K332,2)</f>
        <v>1941.71</v>
      </c>
    </row>
    <row r="333" spans="1:13" ht="0.95" customHeight="1">
      <c r="A333" s="21"/>
      <c r="B333" s="21"/>
      <c r="C333" s="21"/>
      <c r="D333" s="22"/>
      <c r="E333" s="21"/>
      <c r="F333" s="21"/>
      <c r="G333" s="21"/>
      <c r="H333" s="21"/>
      <c r="I333" s="21"/>
      <c r="J333" s="21"/>
      <c r="K333" s="21"/>
      <c r="L333" s="21"/>
      <c r="M333" s="21"/>
    </row>
    <row r="334" spans="1:13">
      <c r="A334" s="13" t="s">
        <v>303</v>
      </c>
      <c r="B334" s="13" t="s">
        <v>20</v>
      </c>
      <c r="C334" s="13" t="s">
        <v>107</v>
      </c>
      <c r="D334" s="14" t="s">
        <v>304</v>
      </c>
      <c r="E334" s="15"/>
      <c r="F334" s="15"/>
      <c r="G334" s="15"/>
      <c r="H334" s="15"/>
      <c r="I334" s="15"/>
      <c r="J334" s="15"/>
      <c r="K334" s="16">
        <f>K337</f>
        <v>27.5</v>
      </c>
      <c r="L334" s="16">
        <f>L337</f>
        <v>13.9</v>
      </c>
      <c r="M334" s="16">
        <f>M337</f>
        <v>382.25</v>
      </c>
    </row>
    <row r="335" spans="1:13" ht="315">
      <c r="A335" s="15"/>
      <c r="B335" s="15"/>
      <c r="C335" s="15"/>
      <c r="D335" s="17" t="s">
        <v>305</v>
      </c>
      <c r="E335" s="15"/>
      <c r="F335" s="15"/>
      <c r="G335" s="15"/>
      <c r="H335" s="15"/>
      <c r="I335" s="15"/>
      <c r="J335" s="15"/>
      <c r="K335" s="15"/>
      <c r="L335" s="15"/>
      <c r="M335" s="15"/>
    </row>
    <row r="336" spans="1:13">
      <c r="A336" s="15"/>
      <c r="B336" s="15"/>
      <c r="C336" s="15"/>
      <c r="D336" s="17"/>
      <c r="E336" s="13" t="s">
        <v>283</v>
      </c>
      <c r="F336" s="18">
        <v>2</v>
      </c>
      <c r="G336" s="19">
        <v>13.75</v>
      </c>
      <c r="H336" s="19">
        <v>0</v>
      </c>
      <c r="I336" s="19">
        <v>0</v>
      </c>
      <c r="J336" s="16">
        <f>OR(F336&lt;&gt;0,G336&lt;&gt;0,H336&lt;&gt;0,I336&lt;&gt;0)*(F336 + (F336 = 0))*(G336 + (G336 = 0))*(H336 + (H336 = 0))*(I336 + (I336 = 0))</f>
        <v>27.5</v>
      </c>
      <c r="K336" s="15"/>
      <c r="L336" s="15"/>
      <c r="M336" s="15"/>
    </row>
    <row r="337" spans="1:13">
      <c r="A337" s="15"/>
      <c r="B337" s="15"/>
      <c r="C337" s="15"/>
      <c r="D337" s="17"/>
      <c r="E337" s="15"/>
      <c r="F337" s="15"/>
      <c r="G337" s="15"/>
      <c r="H337" s="15"/>
      <c r="I337" s="15"/>
      <c r="J337" s="20" t="s">
        <v>306</v>
      </c>
      <c r="K337" s="12">
        <f>SUM(J336:J336)</f>
        <v>27.5</v>
      </c>
      <c r="L337" s="19">
        <v>13.9</v>
      </c>
      <c r="M337" s="12">
        <f>ROUND(L337*K337,2)</f>
        <v>382.25</v>
      </c>
    </row>
    <row r="338" spans="1:13" ht="0.95" customHeight="1">
      <c r="A338" s="21"/>
      <c r="B338" s="21"/>
      <c r="C338" s="21"/>
      <c r="D338" s="22"/>
      <c r="E338" s="21"/>
      <c r="F338" s="21"/>
      <c r="G338" s="21"/>
      <c r="H338" s="21"/>
      <c r="I338" s="21"/>
      <c r="J338" s="21"/>
      <c r="K338" s="21"/>
      <c r="L338" s="21"/>
      <c r="M338" s="21"/>
    </row>
    <row r="339" spans="1:13">
      <c r="A339" s="13" t="s">
        <v>307</v>
      </c>
      <c r="B339" s="13" t="s">
        <v>20</v>
      </c>
      <c r="C339" s="13" t="s">
        <v>71</v>
      </c>
      <c r="D339" s="14" t="s">
        <v>308</v>
      </c>
      <c r="E339" s="15"/>
      <c r="F339" s="15"/>
      <c r="G339" s="15"/>
      <c r="H339" s="15"/>
      <c r="I339" s="15"/>
      <c r="J339" s="15"/>
      <c r="K339" s="16">
        <f>K342</f>
        <v>1</v>
      </c>
      <c r="L339" s="16">
        <f>L342</f>
        <v>1000</v>
      </c>
      <c r="M339" s="16">
        <f>M342</f>
        <v>1000</v>
      </c>
    </row>
    <row r="340" spans="1:13" ht="22.5">
      <c r="A340" s="15"/>
      <c r="B340" s="15"/>
      <c r="C340" s="15"/>
      <c r="D340" s="17" t="s">
        <v>309</v>
      </c>
      <c r="E340" s="15"/>
      <c r="F340" s="15"/>
      <c r="G340" s="15"/>
      <c r="H340" s="15"/>
      <c r="I340" s="15"/>
      <c r="J340" s="15"/>
      <c r="K340" s="15"/>
      <c r="L340" s="15"/>
      <c r="M340" s="15"/>
    </row>
    <row r="341" spans="1:13">
      <c r="A341" s="15"/>
      <c r="B341" s="15"/>
      <c r="C341" s="15"/>
      <c r="D341" s="17"/>
      <c r="E341" s="13" t="s">
        <v>0</v>
      </c>
      <c r="F341" s="18">
        <v>1</v>
      </c>
      <c r="G341" s="19">
        <v>0</v>
      </c>
      <c r="H341" s="19">
        <v>0</v>
      </c>
      <c r="I341" s="19">
        <v>0</v>
      </c>
      <c r="J341" s="16">
        <f>OR(F341&lt;&gt;0,G341&lt;&gt;0,H341&lt;&gt;0,I341&lt;&gt;0)*(F341 + (F341 = 0))*(G341 + (G341 = 0))*(H341 + (H341 = 0))*(I341 + (I341 = 0))</f>
        <v>1</v>
      </c>
      <c r="K341" s="15"/>
      <c r="L341" s="15"/>
      <c r="M341" s="15"/>
    </row>
    <row r="342" spans="1:13">
      <c r="A342" s="15"/>
      <c r="B342" s="15"/>
      <c r="C342" s="15"/>
      <c r="D342" s="17"/>
      <c r="E342" s="15"/>
      <c r="F342" s="15"/>
      <c r="G342" s="15"/>
      <c r="H342" s="15"/>
      <c r="I342" s="15"/>
      <c r="J342" s="20" t="s">
        <v>310</v>
      </c>
      <c r="K342" s="12">
        <f>SUM(J341:J341)</f>
        <v>1</v>
      </c>
      <c r="L342" s="19">
        <v>1000</v>
      </c>
      <c r="M342" s="12">
        <f>ROUND(L342*K342,2)</f>
        <v>1000</v>
      </c>
    </row>
    <row r="343" spans="1:13" ht="0.95" customHeight="1">
      <c r="A343" s="21"/>
      <c r="B343" s="21"/>
      <c r="C343" s="21"/>
      <c r="D343" s="22"/>
      <c r="E343" s="21"/>
      <c r="F343" s="21"/>
      <c r="G343" s="21"/>
      <c r="H343" s="21"/>
      <c r="I343" s="21"/>
      <c r="J343" s="21"/>
      <c r="K343" s="21"/>
      <c r="L343" s="21"/>
      <c r="M343" s="21"/>
    </row>
    <row r="344" spans="1:13">
      <c r="A344" s="15"/>
      <c r="B344" s="15"/>
      <c r="C344" s="15"/>
      <c r="D344" s="17"/>
      <c r="E344" s="15"/>
      <c r="F344" s="15"/>
      <c r="G344" s="15"/>
      <c r="H344" s="15"/>
      <c r="I344" s="15"/>
      <c r="J344" s="20" t="s">
        <v>311</v>
      </c>
      <c r="K344" s="23">
        <v>1</v>
      </c>
      <c r="L344" s="12">
        <f>M309+M314+M319+M324+M329+M334+M339</f>
        <v>30775.18</v>
      </c>
      <c r="M344" s="12">
        <f>ROUND(L344*K344,2)</f>
        <v>30775.18</v>
      </c>
    </row>
    <row r="345" spans="1:13" ht="0.95" customHeight="1">
      <c r="A345" s="21"/>
      <c r="B345" s="21"/>
      <c r="C345" s="21"/>
      <c r="D345" s="22"/>
      <c r="E345" s="21"/>
      <c r="F345" s="21"/>
      <c r="G345" s="21"/>
      <c r="H345" s="21"/>
      <c r="I345" s="21"/>
      <c r="J345" s="21"/>
      <c r="K345" s="21"/>
      <c r="L345" s="21"/>
      <c r="M345" s="21"/>
    </row>
    <row r="346" spans="1:13">
      <c r="A346" s="8" t="s">
        <v>312</v>
      </c>
      <c r="B346" s="8" t="s">
        <v>17</v>
      </c>
      <c r="C346" s="8" t="s">
        <v>0</v>
      </c>
      <c r="D346" s="9" t="s">
        <v>313</v>
      </c>
      <c r="E346" s="10"/>
      <c r="F346" s="10"/>
      <c r="G346" s="10"/>
      <c r="H346" s="10"/>
      <c r="I346" s="10"/>
      <c r="J346" s="10"/>
      <c r="K346" s="11">
        <f>K394</f>
        <v>1</v>
      </c>
      <c r="L346" s="12">
        <f>L394</f>
        <v>7696.33</v>
      </c>
      <c r="M346" s="12">
        <f>M394</f>
        <v>7696.33</v>
      </c>
    </row>
    <row r="347" spans="1:13">
      <c r="A347" s="13" t="s">
        <v>314</v>
      </c>
      <c r="B347" s="13" t="s">
        <v>20</v>
      </c>
      <c r="C347" s="13" t="s">
        <v>107</v>
      </c>
      <c r="D347" s="14" t="s">
        <v>315</v>
      </c>
      <c r="E347" s="15"/>
      <c r="F347" s="15"/>
      <c r="G347" s="15"/>
      <c r="H347" s="15"/>
      <c r="I347" s="15"/>
      <c r="J347" s="15"/>
      <c r="K347" s="16">
        <f>K350</f>
        <v>19</v>
      </c>
      <c r="L347" s="16">
        <f>L350</f>
        <v>14.85</v>
      </c>
      <c r="M347" s="16">
        <f>M350</f>
        <v>282.14999999999998</v>
      </c>
    </row>
    <row r="348" spans="1:13" ht="56.25">
      <c r="A348" s="15"/>
      <c r="B348" s="15"/>
      <c r="C348" s="15"/>
      <c r="D348" s="17" t="s">
        <v>316</v>
      </c>
      <c r="E348" s="15"/>
      <c r="F348" s="15"/>
      <c r="G348" s="15"/>
      <c r="H348" s="15"/>
      <c r="I348" s="15"/>
      <c r="J348" s="15"/>
      <c r="K348" s="15"/>
      <c r="L348" s="15"/>
      <c r="M348" s="15"/>
    </row>
    <row r="349" spans="1:13">
      <c r="A349" s="15"/>
      <c r="B349" s="15"/>
      <c r="C349" s="15"/>
      <c r="D349" s="17"/>
      <c r="E349" s="13" t="s">
        <v>113</v>
      </c>
      <c r="F349" s="18">
        <v>1</v>
      </c>
      <c r="G349" s="19">
        <v>19</v>
      </c>
      <c r="H349" s="19">
        <v>0</v>
      </c>
      <c r="I349" s="19">
        <v>0</v>
      </c>
      <c r="J349" s="16">
        <f>OR(F349&lt;&gt;0,G349&lt;&gt;0,H349&lt;&gt;0,I349&lt;&gt;0)*(F349 + (F349 = 0))*(G349 + (G349 = 0))*(H349 + (H349 = 0))*(I349 + (I349 = 0))</f>
        <v>19</v>
      </c>
      <c r="K349" s="15"/>
      <c r="L349" s="15"/>
      <c r="M349" s="15"/>
    </row>
    <row r="350" spans="1:13">
      <c r="A350" s="15"/>
      <c r="B350" s="15"/>
      <c r="C350" s="15"/>
      <c r="D350" s="17"/>
      <c r="E350" s="15"/>
      <c r="F350" s="15"/>
      <c r="G350" s="15"/>
      <c r="H350" s="15"/>
      <c r="I350" s="15"/>
      <c r="J350" s="20" t="s">
        <v>317</v>
      </c>
      <c r="K350" s="12">
        <f>SUM(J349:J349)</f>
        <v>19</v>
      </c>
      <c r="L350" s="19">
        <v>14.85</v>
      </c>
      <c r="M350" s="12">
        <f>ROUND(L350*K350,2)</f>
        <v>282.14999999999998</v>
      </c>
    </row>
    <row r="351" spans="1:13" ht="0.95" customHeight="1">
      <c r="A351" s="21"/>
      <c r="B351" s="21"/>
      <c r="C351" s="21"/>
      <c r="D351" s="22"/>
      <c r="E351" s="21"/>
      <c r="F351" s="21"/>
      <c r="G351" s="21"/>
      <c r="H351" s="21"/>
      <c r="I351" s="21"/>
      <c r="J351" s="21"/>
      <c r="K351" s="21"/>
      <c r="L351" s="21"/>
      <c r="M351" s="21"/>
    </row>
    <row r="352" spans="1:13">
      <c r="A352" s="13" t="s">
        <v>318</v>
      </c>
      <c r="B352" s="13" t="s">
        <v>20</v>
      </c>
      <c r="C352" s="13" t="s">
        <v>21</v>
      </c>
      <c r="D352" s="14" t="s">
        <v>319</v>
      </c>
      <c r="E352" s="15"/>
      <c r="F352" s="15"/>
      <c r="G352" s="15"/>
      <c r="H352" s="15"/>
      <c r="I352" s="15"/>
      <c r="J352" s="15"/>
      <c r="K352" s="16">
        <f>K357</f>
        <v>22.8</v>
      </c>
      <c r="L352" s="16">
        <f>L357</f>
        <v>20.38</v>
      </c>
      <c r="M352" s="16">
        <f>M357</f>
        <v>464.66</v>
      </c>
    </row>
    <row r="353" spans="1:13" ht="45">
      <c r="A353" s="15"/>
      <c r="B353" s="15"/>
      <c r="C353" s="15"/>
      <c r="D353" s="17" t="s">
        <v>320</v>
      </c>
      <c r="E353" s="15"/>
      <c r="F353" s="15"/>
      <c r="G353" s="15"/>
      <c r="H353" s="15"/>
      <c r="I353" s="15"/>
      <c r="J353" s="15"/>
      <c r="K353" s="15"/>
      <c r="L353" s="15"/>
      <c r="M353" s="15"/>
    </row>
    <row r="354" spans="1:13">
      <c r="A354" s="15"/>
      <c r="B354" s="15"/>
      <c r="C354" s="15"/>
      <c r="D354" s="17"/>
      <c r="E354" s="13" t="s">
        <v>113</v>
      </c>
      <c r="F354" s="18">
        <v>1</v>
      </c>
      <c r="G354" s="19">
        <v>8</v>
      </c>
      <c r="H354" s="19">
        <v>1.2</v>
      </c>
      <c r="I354" s="19">
        <v>0</v>
      </c>
      <c r="J354" s="16">
        <f>OR(F354&lt;&gt;0,G354&lt;&gt;0,H354&lt;&gt;0,I354&lt;&gt;0)*(F354 + (F354 = 0))*(G354 + (G354 = 0))*(H354 + (H354 = 0))*(I354 + (I354 = 0))</f>
        <v>9.6</v>
      </c>
      <c r="K354" s="15"/>
      <c r="L354" s="15"/>
      <c r="M354" s="15"/>
    </row>
    <row r="355" spans="1:13">
      <c r="A355" s="15"/>
      <c r="B355" s="15"/>
      <c r="C355" s="15"/>
      <c r="D355" s="17"/>
      <c r="E355" s="13" t="s">
        <v>0</v>
      </c>
      <c r="F355" s="18">
        <v>1</v>
      </c>
      <c r="G355" s="19">
        <v>7</v>
      </c>
      <c r="H355" s="19">
        <v>1.2</v>
      </c>
      <c r="I355" s="19">
        <v>0</v>
      </c>
      <c r="J355" s="16">
        <f>OR(F355&lt;&gt;0,G355&lt;&gt;0,H355&lt;&gt;0,I355&lt;&gt;0)*(F355 + (F355 = 0))*(G355 + (G355 = 0))*(H355 + (H355 = 0))*(I355 + (I355 = 0))</f>
        <v>8.4</v>
      </c>
      <c r="K355" s="15"/>
      <c r="L355" s="15"/>
      <c r="M355" s="15"/>
    </row>
    <row r="356" spans="1:13">
      <c r="A356" s="15"/>
      <c r="B356" s="15"/>
      <c r="C356" s="15"/>
      <c r="D356" s="17"/>
      <c r="E356" s="13" t="s">
        <v>0</v>
      </c>
      <c r="F356" s="18">
        <v>2</v>
      </c>
      <c r="G356" s="19">
        <v>2</v>
      </c>
      <c r="H356" s="19">
        <v>1.2</v>
      </c>
      <c r="I356" s="19">
        <v>0</v>
      </c>
      <c r="J356" s="16">
        <f>OR(F356&lt;&gt;0,G356&lt;&gt;0,H356&lt;&gt;0,I356&lt;&gt;0)*(F356 + (F356 = 0))*(G356 + (G356 = 0))*(H356 + (H356 = 0))*(I356 + (I356 = 0))</f>
        <v>4.8</v>
      </c>
      <c r="K356" s="15"/>
      <c r="L356" s="15"/>
      <c r="M356" s="15"/>
    </row>
    <row r="357" spans="1:13">
      <c r="A357" s="15"/>
      <c r="B357" s="15"/>
      <c r="C357" s="15"/>
      <c r="D357" s="17"/>
      <c r="E357" s="15"/>
      <c r="F357" s="15"/>
      <c r="G357" s="15"/>
      <c r="H357" s="15"/>
      <c r="I357" s="15"/>
      <c r="J357" s="20" t="s">
        <v>321</v>
      </c>
      <c r="K357" s="12">
        <f>SUM(J354:J356)</f>
        <v>22.8</v>
      </c>
      <c r="L357" s="19">
        <v>20.38</v>
      </c>
      <c r="M357" s="12">
        <f>ROUND(L357*K357,2)</f>
        <v>464.66</v>
      </c>
    </row>
    <row r="358" spans="1:13" ht="0.95" customHeight="1">
      <c r="A358" s="21"/>
      <c r="B358" s="21"/>
      <c r="C358" s="21"/>
      <c r="D358" s="22"/>
      <c r="E358" s="21"/>
      <c r="F358" s="21"/>
      <c r="G358" s="21"/>
      <c r="H358" s="21"/>
      <c r="I358" s="21"/>
      <c r="J358" s="21"/>
      <c r="K358" s="21"/>
      <c r="L358" s="21"/>
      <c r="M358" s="21"/>
    </row>
    <row r="359" spans="1:13">
      <c r="A359" s="13" t="s">
        <v>322</v>
      </c>
      <c r="B359" s="13" t="s">
        <v>20</v>
      </c>
      <c r="C359" s="13" t="s">
        <v>21</v>
      </c>
      <c r="D359" s="14" t="s">
        <v>323</v>
      </c>
      <c r="E359" s="15"/>
      <c r="F359" s="15"/>
      <c r="G359" s="15"/>
      <c r="H359" s="15"/>
      <c r="I359" s="15"/>
      <c r="J359" s="15"/>
      <c r="K359" s="16">
        <f>K362</f>
        <v>50</v>
      </c>
      <c r="L359" s="16">
        <f>L362</f>
        <v>28.32</v>
      </c>
      <c r="M359" s="16">
        <f>M362</f>
        <v>1416</v>
      </c>
    </row>
    <row r="360" spans="1:13" ht="101.25">
      <c r="A360" s="15"/>
      <c r="B360" s="15"/>
      <c r="C360" s="15"/>
      <c r="D360" s="17" t="s">
        <v>324</v>
      </c>
      <c r="E360" s="15"/>
      <c r="F360" s="15"/>
      <c r="G360" s="15"/>
      <c r="H360" s="15"/>
      <c r="I360" s="15"/>
      <c r="J360" s="15"/>
      <c r="K360" s="15"/>
      <c r="L360" s="15"/>
      <c r="M360" s="15"/>
    </row>
    <row r="361" spans="1:13">
      <c r="A361" s="15"/>
      <c r="B361" s="15"/>
      <c r="C361" s="15"/>
      <c r="D361" s="17"/>
      <c r="E361" s="13" t="s">
        <v>325</v>
      </c>
      <c r="F361" s="18">
        <v>1</v>
      </c>
      <c r="G361" s="19">
        <v>10</v>
      </c>
      <c r="H361" s="19">
        <v>5</v>
      </c>
      <c r="I361" s="19">
        <v>0</v>
      </c>
      <c r="J361" s="16">
        <f>OR(F361&lt;&gt;0,G361&lt;&gt;0,H361&lt;&gt;0,I361&lt;&gt;0)*(F361 + (F361 = 0))*(G361 + (G361 = 0))*(H361 + (H361 = 0))*(I361 + (I361 = 0))</f>
        <v>50</v>
      </c>
      <c r="K361" s="15"/>
      <c r="L361" s="15"/>
      <c r="M361" s="15"/>
    </row>
    <row r="362" spans="1:13">
      <c r="A362" s="15"/>
      <c r="B362" s="15"/>
      <c r="C362" s="15"/>
      <c r="D362" s="17"/>
      <c r="E362" s="15"/>
      <c r="F362" s="15"/>
      <c r="G362" s="15"/>
      <c r="H362" s="15"/>
      <c r="I362" s="15"/>
      <c r="J362" s="20" t="s">
        <v>326</v>
      </c>
      <c r="K362" s="12">
        <f>SUM(J361:J361)</f>
        <v>50</v>
      </c>
      <c r="L362" s="19">
        <v>28.32</v>
      </c>
      <c r="M362" s="12">
        <f>ROUND(L362*K362,2)</f>
        <v>1416</v>
      </c>
    </row>
    <row r="363" spans="1:13" ht="0.95" customHeight="1">
      <c r="A363" s="21"/>
      <c r="B363" s="21"/>
      <c r="C363" s="21"/>
      <c r="D363" s="22"/>
      <c r="E363" s="21"/>
      <c r="F363" s="21"/>
      <c r="G363" s="21"/>
      <c r="H363" s="21"/>
      <c r="I363" s="21"/>
      <c r="J363" s="21"/>
      <c r="K363" s="21"/>
      <c r="L363" s="21"/>
      <c r="M363" s="21"/>
    </row>
    <row r="364" spans="1:13">
      <c r="A364" s="13" t="s">
        <v>327</v>
      </c>
      <c r="B364" s="13" t="s">
        <v>20</v>
      </c>
      <c r="C364" s="13" t="s">
        <v>21</v>
      </c>
      <c r="D364" s="14" t="s">
        <v>328</v>
      </c>
      <c r="E364" s="15"/>
      <c r="F364" s="15"/>
      <c r="G364" s="15"/>
      <c r="H364" s="15"/>
      <c r="I364" s="15"/>
      <c r="J364" s="15"/>
      <c r="K364" s="16">
        <f>K367</f>
        <v>30.75</v>
      </c>
      <c r="L364" s="16">
        <f>L367</f>
        <v>17.739999999999998</v>
      </c>
      <c r="M364" s="16">
        <f>M367</f>
        <v>545.51</v>
      </c>
    </row>
    <row r="365" spans="1:13" ht="101.25">
      <c r="A365" s="15"/>
      <c r="B365" s="15"/>
      <c r="C365" s="15"/>
      <c r="D365" s="17" t="s">
        <v>329</v>
      </c>
      <c r="E365" s="15"/>
      <c r="F365" s="15"/>
      <c r="G365" s="15"/>
      <c r="H365" s="15"/>
      <c r="I365" s="15"/>
      <c r="J365" s="15"/>
      <c r="K365" s="15"/>
      <c r="L365" s="15"/>
      <c r="M365" s="15"/>
    </row>
    <row r="366" spans="1:13">
      <c r="A366" s="15"/>
      <c r="B366" s="15"/>
      <c r="C366" s="15"/>
      <c r="D366" s="17"/>
      <c r="E366" s="13" t="s">
        <v>330</v>
      </c>
      <c r="F366" s="18">
        <v>1</v>
      </c>
      <c r="G366" s="19">
        <v>30.75</v>
      </c>
      <c r="H366" s="19">
        <v>0</v>
      </c>
      <c r="I366" s="19">
        <v>0</v>
      </c>
      <c r="J366" s="16">
        <f>OR(F366&lt;&gt;0,G366&lt;&gt;0,H366&lt;&gt;0,I366&lt;&gt;0)*(F366 + (F366 = 0))*(G366 + (G366 = 0))*(H366 + (H366 = 0))*(I366 + (I366 = 0))</f>
        <v>30.75</v>
      </c>
      <c r="K366" s="15"/>
      <c r="L366" s="15"/>
      <c r="M366" s="15"/>
    </row>
    <row r="367" spans="1:13">
      <c r="A367" s="15"/>
      <c r="B367" s="15"/>
      <c r="C367" s="15"/>
      <c r="D367" s="17"/>
      <c r="E367" s="15"/>
      <c r="F367" s="15"/>
      <c r="G367" s="15"/>
      <c r="H367" s="15"/>
      <c r="I367" s="15"/>
      <c r="J367" s="20" t="s">
        <v>331</v>
      </c>
      <c r="K367" s="12">
        <f>SUM(J366:J366)</f>
        <v>30.75</v>
      </c>
      <c r="L367" s="19">
        <v>17.739999999999998</v>
      </c>
      <c r="M367" s="12">
        <f>ROUND(L367*K367,2)</f>
        <v>545.51</v>
      </c>
    </row>
    <row r="368" spans="1:13" ht="0.95" customHeight="1">
      <c r="A368" s="21"/>
      <c r="B368" s="21"/>
      <c r="C368" s="21"/>
      <c r="D368" s="22"/>
      <c r="E368" s="21"/>
      <c r="F368" s="21"/>
      <c r="G368" s="21"/>
      <c r="H368" s="21"/>
      <c r="I368" s="21"/>
      <c r="J368" s="21"/>
      <c r="K368" s="21"/>
      <c r="L368" s="21"/>
      <c r="M368" s="21"/>
    </row>
    <row r="369" spans="1:13">
      <c r="A369" s="13" t="s">
        <v>332</v>
      </c>
      <c r="B369" s="13" t="s">
        <v>20</v>
      </c>
      <c r="C369" s="13" t="s">
        <v>253</v>
      </c>
      <c r="D369" s="14" t="s">
        <v>333</v>
      </c>
      <c r="E369" s="15"/>
      <c r="F369" s="15"/>
      <c r="G369" s="15"/>
      <c r="H369" s="15"/>
      <c r="I369" s="15"/>
      <c r="J369" s="15"/>
      <c r="K369" s="16">
        <f>K373</f>
        <v>8.51</v>
      </c>
      <c r="L369" s="16">
        <f>L373</f>
        <v>7.56</v>
      </c>
      <c r="M369" s="16">
        <f>M373</f>
        <v>64.34</v>
      </c>
    </row>
    <row r="370" spans="1:13" ht="67.5">
      <c r="A370" s="15"/>
      <c r="B370" s="15"/>
      <c r="C370" s="15"/>
      <c r="D370" s="17" t="s">
        <v>334</v>
      </c>
      <c r="E370" s="15"/>
      <c r="F370" s="15"/>
      <c r="G370" s="15"/>
      <c r="H370" s="15"/>
      <c r="I370" s="15"/>
      <c r="J370" s="15"/>
      <c r="K370" s="15"/>
      <c r="L370" s="15"/>
      <c r="M370" s="15"/>
    </row>
    <row r="371" spans="1:13">
      <c r="A371" s="15"/>
      <c r="B371" s="15"/>
      <c r="C371" s="15"/>
      <c r="D371" s="17"/>
      <c r="E371" s="13" t="s">
        <v>335</v>
      </c>
      <c r="F371" s="18">
        <v>1</v>
      </c>
      <c r="G371" s="19">
        <v>5.4</v>
      </c>
      <c r="H371" s="19">
        <v>0</v>
      </c>
      <c r="I371" s="19">
        <v>0</v>
      </c>
      <c r="J371" s="16">
        <f>OR(F371&lt;&gt;0,G371&lt;&gt;0,H371&lt;&gt;0,I371&lt;&gt;0)*(F371 + (F371 = 0))*(G371 + (G371 = 0))*(H371 + (H371 = 0))*(I371 + (I371 = 0))</f>
        <v>5.4</v>
      </c>
      <c r="K371" s="15"/>
      <c r="L371" s="15"/>
      <c r="M371" s="15"/>
    </row>
    <row r="372" spans="1:13">
      <c r="A372" s="15"/>
      <c r="B372" s="15"/>
      <c r="C372" s="15"/>
      <c r="D372" s="17"/>
      <c r="E372" s="13" t="s">
        <v>0</v>
      </c>
      <c r="F372" s="18">
        <v>1</v>
      </c>
      <c r="G372" s="19">
        <v>3.11</v>
      </c>
      <c r="H372" s="19">
        <v>0</v>
      </c>
      <c r="I372" s="19">
        <v>0</v>
      </c>
      <c r="J372" s="16">
        <f>OR(F372&lt;&gt;0,G372&lt;&gt;0,H372&lt;&gt;0,I372&lt;&gt;0)*(F372 + (F372 = 0))*(G372 + (G372 = 0))*(H372 + (H372 = 0))*(I372 + (I372 = 0))</f>
        <v>3.11</v>
      </c>
      <c r="K372" s="15"/>
      <c r="L372" s="15"/>
      <c r="M372" s="15"/>
    </row>
    <row r="373" spans="1:13">
      <c r="A373" s="15"/>
      <c r="B373" s="15"/>
      <c r="C373" s="15"/>
      <c r="D373" s="17"/>
      <c r="E373" s="15"/>
      <c r="F373" s="15"/>
      <c r="G373" s="15"/>
      <c r="H373" s="15"/>
      <c r="I373" s="15"/>
      <c r="J373" s="20" t="s">
        <v>336</v>
      </c>
      <c r="K373" s="12">
        <f>SUM(J371:J372)</f>
        <v>8.51</v>
      </c>
      <c r="L373" s="19">
        <v>7.56</v>
      </c>
      <c r="M373" s="12">
        <f>ROUND(L373*K373,2)</f>
        <v>64.34</v>
      </c>
    </row>
    <row r="374" spans="1:13" ht="0.95" customHeight="1">
      <c r="A374" s="21"/>
      <c r="B374" s="21"/>
      <c r="C374" s="21"/>
      <c r="D374" s="22"/>
      <c r="E374" s="21"/>
      <c r="F374" s="21"/>
      <c r="G374" s="21"/>
      <c r="H374" s="21"/>
      <c r="I374" s="21"/>
      <c r="J374" s="21"/>
      <c r="K374" s="21"/>
      <c r="L374" s="21"/>
      <c r="M374" s="21"/>
    </row>
    <row r="375" spans="1:13" ht="22.5">
      <c r="A375" s="13" t="s">
        <v>337</v>
      </c>
      <c r="B375" s="13" t="s">
        <v>20</v>
      </c>
      <c r="C375" s="13" t="s">
        <v>117</v>
      </c>
      <c r="D375" s="14" t="s">
        <v>338</v>
      </c>
      <c r="E375" s="15"/>
      <c r="F375" s="15"/>
      <c r="G375" s="15"/>
      <c r="H375" s="15"/>
      <c r="I375" s="15"/>
      <c r="J375" s="15"/>
      <c r="K375" s="16">
        <f>K380</f>
        <v>76.540000000000006</v>
      </c>
      <c r="L375" s="16">
        <f>L380</f>
        <v>16.149999999999999</v>
      </c>
      <c r="M375" s="16">
        <f>M380</f>
        <v>1236.1199999999999</v>
      </c>
    </row>
    <row r="376" spans="1:13" ht="303.75">
      <c r="A376" s="15"/>
      <c r="B376" s="15"/>
      <c r="C376" s="15"/>
      <c r="D376" s="17" t="s">
        <v>339</v>
      </c>
      <c r="E376" s="15"/>
      <c r="F376" s="15"/>
      <c r="G376" s="15"/>
      <c r="H376" s="15"/>
      <c r="I376" s="15"/>
      <c r="J376" s="15"/>
      <c r="K376" s="15"/>
      <c r="L376" s="15"/>
      <c r="M376" s="15"/>
    </row>
    <row r="377" spans="1:13">
      <c r="A377" s="15"/>
      <c r="B377" s="15"/>
      <c r="C377" s="15"/>
      <c r="D377" s="17"/>
      <c r="E377" s="13" t="s">
        <v>340</v>
      </c>
      <c r="F377" s="18">
        <v>0</v>
      </c>
      <c r="G377" s="19">
        <v>0</v>
      </c>
      <c r="H377" s="19">
        <v>0</v>
      </c>
      <c r="I377" s="19">
        <v>0</v>
      </c>
      <c r="J377" s="16">
        <f>OR(F377&lt;&gt;0,G377&lt;&gt;0,H377&lt;&gt;0,I377&lt;&gt;0)*(F377 + (F377 = 0))*(G377 + (G377 = 0))*(H377 + (H377 = 0))*(I377 + (I377 = 0))</f>
        <v>0</v>
      </c>
      <c r="K377" s="15"/>
      <c r="L377" s="15"/>
      <c r="M377" s="15"/>
    </row>
    <row r="378" spans="1:13">
      <c r="A378" s="15"/>
      <c r="B378" s="15"/>
      <c r="C378" s="15"/>
      <c r="D378" s="17"/>
      <c r="E378" s="13" t="s">
        <v>148</v>
      </c>
      <c r="F378" s="18">
        <v>1</v>
      </c>
      <c r="G378" s="19">
        <v>59.6</v>
      </c>
      <c r="H378" s="19">
        <v>0</v>
      </c>
      <c r="I378" s="19">
        <v>0</v>
      </c>
      <c r="J378" s="16">
        <f>OR(F378&lt;&gt;0,G378&lt;&gt;0,H378&lt;&gt;0,I378&lt;&gt;0)*(F378 + (F378 = 0))*(G378 + (G378 = 0))*(H378 + (H378 = 0))*(I378 + (I378 = 0))</f>
        <v>59.6</v>
      </c>
      <c r="K378" s="15"/>
      <c r="L378" s="15"/>
      <c r="M378" s="15"/>
    </row>
    <row r="379" spans="1:13">
      <c r="A379" s="15"/>
      <c r="B379" s="15"/>
      <c r="C379" s="15"/>
      <c r="D379" s="17"/>
      <c r="E379" s="13" t="s">
        <v>0</v>
      </c>
      <c r="F379" s="18">
        <v>1</v>
      </c>
      <c r="G379" s="19">
        <v>16.940000000000001</v>
      </c>
      <c r="H379" s="19">
        <v>0</v>
      </c>
      <c r="I379" s="19">
        <v>0</v>
      </c>
      <c r="J379" s="16">
        <f>OR(F379&lt;&gt;0,G379&lt;&gt;0,H379&lt;&gt;0,I379&lt;&gt;0)*(F379 + (F379 = 0))*(G379 + (G379 = 0))*(H379 + (H379 = 0))*(I379 + (I379 = 0))</f>
        <v>16.940000000000001</v>
      </c>
      <c r="K379" s="15"/>
      <c r="L379" s="15"/>
      <c r="M379" s="15"/>
    </row>
    <row r="380" spans="1:13">
      <c r="A380" s="15"/>
      <c r="B380" s="15"/>
      <c r="C380" s="15"/>
      <c r="D380" s="17"/>
      <c r="E380" s="15"/>
      <c r="F380" s="15"/>
      <c r="G380" s="15"/>
      <c r="H380" s="15"/>
      <c r="I380" s="15"/>
      <c r="J380" s="20" t="s">
        <v>341</v>
      </c>
      <c r="K380" s="12">
        <f>SUM(J377:J379)</f>
        <v>76.540000000000006</v>
      </c>
      <c r="L380" s="19">
        <v>16.149999999999999</v>
      </c>
      <c r="M380" s="12">
        <f>ROUND(L380*K380,2)</f>
        <v>1236.1199999999999</v>
      </c>
    </row>
    <row r="381" spans="1:13" ht="0.95" customHeight="1">
      <c r="A381" s="21"/>
      <c r="B381" s="21"/>
      <c r="C381" s="21"/>
      <c r="D381" s="22"/>
      <c r="E381" s="21"/>
      <c r="F381" s="21"/>
      <c r="G381" s="21"/>
      <c r="H381" s="21"/>
      <c r="I381" s="21"/>
      <c r="J381" s="21"/>
      <c r="K381" s="21"/>
      <c r="L381" s="21"/>
      <c r="M381" s="21"/>
    </row>
    <row r="382" spans="1:13">
      <c r="A382" s="13" t="s">
        <v>342</v>
      </c>
      <c r="B382" s="13" t="s">
        <v>20</v>
      </c>
      <c r="C382" s="13" t="s">
        <v>21</v>
      </c>
      <c r="D382" s="14" t="s">
        <v>343</v>
      </c>
      <c r="E382" s="15"/>
      <c r="F382" s="15"/>
      <c r="G382" s="15"/>
      <c r="H382" s="15"/>
      <c r="I382" s="15"/>
      <c r="J382" s="15"/>
      <c r="K382" s="16">
        <f>K387</f>
        <v>76.540000000000006</v>
      </c>
      <c r="L382" s="16">
        <f>L387</f>
        <v>32.5</v>
      </c>
      <c r="M382" s="16">
        <f>M387</f>
        <v>2487.5500000000002</v>
      </c>
    </row>
    <row r="383" spans="1:13" ht="78.75">
      <c r="A383" s="15"/>
      <c r="B383" s="15"/>
      <c r="C383" s="15"/>
      <c r="D383" s="17" t="s">
        <v>344</v>
      </c>
      <c r="E383" s="15"/>
      <c r="F383" s="15"/>
      <c r="G383" s="15"/>
      <c r="H383" s="15"/>
      <c r="I383" s="15"/>
      <c r="J383" s="15"/>
      <c r="K383" s="15"/>
      <c r="L383" s="15"/>
      <c r="M383" s="15"/>
    </row>
    <row r="384" spans="1:13">
      <c r="A384" s="15"/>
      <c r="B384" s="15"/>
      <c r="C384" s="15"/>
      <c r="D384" s="17"/>
      <c r="E384" s="13" t="s">
        <v>340</v>
      </c>
      <c r="F384" s="18">
        <v>0</v>
      </c>
      <c r="G384" s="19">
        <v>0</v>
      </c>
      <c r="H384" s="19">
        <v>0</v>
      </c>
      <c r="I384" s="19">
        <v>0</v>
      </c>
      <c r="J384" s="16">
        <f>OR(F384&lt;&gt;0,G384&lt;&gt;0,H384&lt;&gt;0,I384&lt;&gt;0)*(F384 + (F384 = 0))*(G384 + (G384 = 0))*(H384 + (H384 = 0))*(I384 + (I384 = 0))</f>
        <v>0</v>
      </c>
      <c r="K384" s="15"/>
      <c r="L384" s="15"/>
      <c r="M384" s="15"/>
    </row>
    <row r="385" spans="1:13">
      <c r="A385" s="15"/>
      <c r="B385" s="15"/>
      <c r="C385" s="15"/>
      <c r="D385" s="17"/>
      <c r="E385" s="13" t="s">
        <v>148</v>
      </c>
      <c r="F385" s="18">
        <v>1</v>
      </c>
      <c r="G385" s="19">
        <v>59.6</v>
      </c>
      <c r="H385" s="19">
        <v>0</v>
      </c>
      <c r="I385" s="19">
        <v>0</v>
      </c>
      <c r="J385" s="16">
        <f>OR(F385&lt;&gt;0,G385&lt;&gt;0,H385&lt;&gt;0,I385&lt;&gt;0)*(F385 + (F385 = 0))*(G385 + (G385 = 0))*(H385 + (H385 = 0))*(I385 + (I385 = 0))</f>
        <v>59.6</v>
      </c>
      <c r="K385" s="15"/>
      <c r="L385" s="15"/>
      <c r="M385" s="15"/>
    </row>
    <row r="386" spans="1:13">
      <c r="A386" s="15"/>
      <c r="B386" s="15"/>
      <c r="C386" s="15"/>
      <c r="D386" s="17"/>
      <c r="E386" s="13" t="s">
        <v>0</v>
      </c>
      <c r="F386" s="18">
        <v>1</v>
      </c>
      <c r="G386" s="19">
        <v>16.940000000000001</v>
      </c>
      <c r="H386" s="19">
        <v>0</v>
      </c>
      <c r="I386" s="19">
        <v>0</v>
      </c>
      <c r="J386" s="16">
        <f>OR(F386&lt;&gt;0,G386&lt;&gt;0,H386&lt;&gt;0,I386&lt;&gt;0)*(F386 + (F386 = 0))*(G386 + (G386 = 0))*(H386 + (H386 = 0))*(I386 + (I386 = 0))</f>
        <v>16.940000000000001</v>
      </c>
      <c r="K386" s="15"/>
      <c r="L386" s="15"/>
      <c r="M386" s="15"/>
    </row>
    <row r="387" spans="1:13">
      <c r="A387" s="15"/>
      <c r="B387" s="15"/>
      <c r="C387" s="15"/>
      <c r="D387" s="17"/>
      <c r="E387" s="15"/>
      <c r="F387" s="15"/>
      <c r="G387" s="15"/>
      <c r="H387" s="15"/>
      <c r="I387" s="15"/>
      <c r="J387" s="20" t="s">
        <v>345</v>
      </c>
      <c r="K387" s="12">
        <f>SUM(J384:J386)</f>
        <v>76.540000000000006</v>
      </c>
      <c r="L387" s="19">
        <v>32.5</v>
      </c>
      <c r="M387" s="12">
        <f>ROUND(L387*K387,2)</f>
        <v>2487.5500000000002</v>
      </c>
    </row>
    <row r="388" spans="1:13" ht="0.95" customHeight="1">
      <c r="A388" s="21"/>
      <c r="B388" s="21"/>
      <c r="C388" s="21"/>
      <c r="D388" s="22"/>
      <c r="E388" s="21"/>
      <c r="F388" s="21"/>
      <c r="G388" s="21"/>
      <c r="H388" s="21"/>
      <c r="I388" s="21"/>
      <c r="J388" s="21"/>
      <c r="K388" s="21"/>
      <c r="L388" s="21"/>
      <c r="M388" s="21"/>
    </row>
    <row r="389" spans="1:13">
      <c r="A389" s="13" t="s">
        <v>346</v>
      </c>
      <c r="B389" s="13" t="s">
        <v>20</v>
      </c>
      <c r="C389" s="13" t="s">
        <v>71</v>
      </c>
      <c r="D389" s="14" t="s">
        <v>347</v>
      </c>
      <c r="E389" s="15"/>
      <c r="F389" s="15"/>
      <c r="G389" s="15"/>
      <c r="H389" s="15"/>
      <c r="I389" s="15"/>
      <c r="J389" s="15"/>
      <c r="K389" s="16">
        <f>K392</f>
        <v>1</v>
      </c>
      <c r="L389" s="16">
        <f>L392</f>
        <v>1200</v>
      </c>
      <c r="M389" s="16">
        <f>M392</f>
        <v>1200</v>
      </c>
    </row>
    <row r="390" spans="1:13" ht="22.5">
      <c r="A390" s="15"/>
      <c r="B390" s="15"/>
      <c r="C390" s="15"/>
      <c r="D390" s="17" t="s">
        <v>348</v>
      </c>
      <c r="E390" s="15"/>
      <c r="F390" s="15"/>
      <c r="G390" s="15"/>
      <c r="H390" s="15"/>
      <c r="I390" s="15"/>
      <c r="J390" s="15"/>
      <c r="K390" s="15"/>
      <c r="L390" s="15"/>
      <c r="M390" s="15"/>
    </row>
    <row r="391" spans="1:13">
      <c r="A391" s="15"/>
      <c r="B391" s="15"/>
      <c r="C391" s="15"/>
      <c r="D391" s="17"/>
      <c r="E391" s="13" t="s">
        <v>0</v>
      </c>
      <c r="F391" s="18">
        <v>1</v>
      </c>
      <c r="G391" s="19">
        <v>0</v>
      </c>
      <c r="H391" s="19">
        <v>0</v>
      </c>
      <c r="I391" s="19">
        <v>0</v>
      </c>
      <c r="J391" s="16">
        <f>OR(F391&lt;&gt;0,G391&lt;&gt;0,H391&lt;&gt;0,I391&lt;&gt;0)*(F391 + (F391 = 0))*(G391 + (G391 = 0))*(H391 + (H391 = 0))*(I391 + (I391 = 0))</f>
        <v>1</v>
      </c>
      <c r="K391" s="15"/>
      <c r="L391" s="15"/>
      <c r="M391" s="15"/>
    </row>
    <row r="392" spans="1:13">
      <c r="A392" s="15"/>
      <c r="B392" s="15"/>
      <c r="C392" s="15"/>
      <c r="D392" s="17"/>
      <c r="E392" s="15"/>
      <c r="F392" s="15"/>
      <c r="G392" s="15"/>
      <c r="H392" s="15"/>
      <c r="I392" s="15"/>
      <c r="J392" s="20" t="s">
        <v>349</v>
      </c>
      <c r="K392" s="12">
        <f>SUM(J391:J391)</f>
        <v>1</v>
      </c>
      <c r="L392" s="19">
        <v>1200</v>
      </c>
      <c r="M392" s="12">
        <f>ROUND(L392*K392,2)</f>
        <v>1200</v>
      </c>
    </row>
    <row r="393" spans="1:13" ht="0.95" customHeight="1">
      <c r="A393" s="21"/>
      <c r="B393" s="21"/>
      <c r="C393" s="21"/>
      <c r="D393" s="22"/>
      <c r="E393" s="21"/>
      <c r="F393" s="21"/>
      <c r="G393" s="21"/>
      <c r="H393" s="21"/>
      <c r="I393" s="21"/>
      <c r="J393" s="21"/>
      <c r="K393" s="21"/>
      <c r="L393" s="21"/>
      <c r="M393" s="21"/>
    </row>
    <row r="394" spans="1:13">
      <c r="A394" s="15"/>
      <c r="B394" s="15"/>
      <c r="C394" s="15"/>
      <c r="D394" s="17"/>
      <c r="E394" s="15"/>
      <c r="F394" s="15"/>
      <c r="G394" s="15"/>
      <c r="H394" s="15"/>
      <c r="I394" s="15"/>
      <c r="J394" s="20" t="s">
        <v>350</v>
      </c>
      <c r="K394" s="23">
        <v>1</v>
      </c>
      <c r="L394" s="12">
        <f>M347+M352+M359+M364+M369+M375+M382+M389</f>
        <v>7696.33</v>
      </c>
      <c r="M394" s="12">
        <f>ROUND(L394*K394,2)</f>
        <v>7696.33</v>
      </c>
    </row>
    <row r="395" spans="1:13" ht="0.95" customHeight="1">
      <c r="A395" s="21"/>
      <c r="B395" s="21"/>
      <c r="C395" s="21"/>
      <c r="D395" s="22"/>
      <c r="E395" s="21"/>
      <c r="F395" s="21"/>
      <c r="G395" s="21"/>
      <c r="H395" s="21"/>
      <c r="I395" s="21"/>
      <c r="J395" s="21"/>
      <c r="K395" s="21"/>
      <c r="L395" s="21"/>
      <c r="M395" s="21"/>
    </row>
    <row r="396" spans="1:13">
      <c r="A396" s="8" t="s">
        <v>351</v>
      </c>
      <c r="B396" s="8" t="s">
        <v>17</v>
      </c>
      <c r="C396" s="8" t="s">
        <v>0</v>
      </c>
      <c r="D396" s="9" t="s">
        <v>352</v>
      </c>
      <c r="E396" s="10"/>
      <c r="F396" s="10"/>
      <c r="G396" s="10"/>
      <c r="H396" s="10"/>
      <c r="I396" s="10"/>
      <c r="J396" s="10"/>
      <c r="K396" s="11">
        <f>K576</f>
        <v>1</v>
      </c>
      <c r="L396" s="12">
        <f>L576</f>
        <v>38525.89</v>
      </c>
      <c r="M396" s="12">
        <f>M576</f>
        <v>38525.89</v>
      </c>
    </row>
    <row r="397" spans="1:13">
      <c r="A397" s="13" t="s">
        <v>353</v>
      </c>
      <c r="B397" s="13" t="s">
        <v>20</v>
      </c>
      <c r="C397" s="13" t="s">
        <v>21</v>
      </c>
      <c r="D397" s="14" t="s">
        <v>354</v>
      </c>
      <c r="E397" s="15"/>
      <c r="F397" s="15"/>
      <c r="G397" s="15"/>
      <c r="H397" s="15"/>
      <c r="I397" s="15"/>
      <c r="J397" s="15"/>
      <c r="K397" s="16">
        <f>K403</f>
        <v>650.37</v>
      </c>
      <c r="L397" s="16">
        <f>L403</f>
        <v>6.79</v>
      </c>
      <c r="M397" s="16">
        <f>M403</f>
        <v>4416.01</v>
      </c>
    </row>
    <row r="398" spans="1:13" ht="180">
      <c r="A398" s="15"/>
      <c r="B398" s="15"/>
      <c r="C398" s="15"/>
      <c r="D398" s="17" t="s">
        <v>355</v>
      </c>
      <c r="E398" s="15"/>
      <c r="F398" s="15"/>
      <c r="G398" s="15"/>
      <c r="H398" s="15"/>
      <c r="I398" s="15"/>
      <c r="J398" s="15"/>
      <c r="K398" s="15"/>
      <c r="L398" s="15"/>
      <c r="M398" s="15"/>
    </row>
    <row r="399" spans="1:13">
      <c r="A399" s="15"/>
      <c r="B399" s="15"/>
      <c r="C399" s="15"/>
      <c r="D399" s="17"/>
      <c r="E399" s="13" t="s">
        <v>82</v>
      </c>
      <c r="F399" s="18">
        <v>0</v>
      </c>
      <c r="G399" s="19">
        <v>0</v>
      </c>
      <c r="H399" s="19">
        <v>0</v>
      </c>
      <c r="I399" s="19">
        <v>0</v>
      </c>
      <c r="J399" s="16">
        <f>OR(F399&lt;&gt;0,G399&lt;&gt;0,H399&lt;&gt;0,I399&lt;&gt;0)*(F399 + (F399 = 0))*(G399 + (G399 = 0))*(H399 + (H399 = 0))*(I399 + (I399 = 0))</f>
        <v>0</v>
      </c>
      <c r="K399" s="15"/>
      <c r="L399" s="15"/>
      <c r="M399" s="15"/>
    </row>
    <row r="400" spans="1:13">
      <c r="A400" s="15"/>
      <c r="B400" s="15"/>
      <c r="C400" s="15"/>
      <c r="D400" s="17"/>
      <c r="E400" s="13" t="s">
        <v>83</v>
      </c>
      <c r="F400" s="18">
        <v>2</v>
      </c>
      <c r="G400" s="19">
        <v>36.15</v>
      </c>
      <c r="H400" s="19">
        <v>0</v>
      </c>
      <c r="I400" s="19">
        <v>6.75</v>
      </c>
      <c r="J400" s="16">
        <f>OR(F400&lt;&gt;0,G400&lt;&gt;0,H400&lt;&gt;0,I400&lt;&gt;0)*(F400 + (F400 = 0))*(G400 + (G400 = 0))*(H400 + (H400 = 0))*(I400 + (I400 = 0))</f>
        <v>488.03</v>
      </c>
      <c r="K400" s="15"/>
      <c r="L400" s="15"/>
      <c r="M400" s="15"/>
    </row>
    <row r="401" spans="1:13">
      <c r="A401" s="15"/>
      <c r="B401" s="15"/>
      <c r="C401" s="15"/>
      <c r="D401" s="17"/>
      <c r="E401" s="13" t="s">
        <v>0</v>
      </c>
      <c r="F401" s="18">
        <v>1</v>
      </c>
      <c r="G401" s="19">
        <v>13.8</v>
      </c>
      <c r="H401" s="19">
        <v>0</v>
      </c>
      <c r="I401" s="19">
        <v>6.75</v>
      </c>
      <c r="J401" s="16">
        <f>OR(F401&lt;&gt;0,G401&lt;&gt;0,H401&lt;&gt;0,I401&lt;&gt;0)*(F401 + (F401 = 0))*(G401 + (G401 = 0))*(H401 + (H401 = 0))*(I401 + (I401 = 0))</f>
        <v>93.15</v>
      </c>
      <c r="K401" s="15"/>
      <c r="L401" s="15"/>
      <c r="M401" s="15"/>
    </row>
    <row r="402" spans="1:13">
      <c r="A402" s="15"/>
      <c r="B402" s="15"/>
      <c r="C402" s="15"/>
      <c r="D402" s="17"/>
      <c r="E402" s="13" t="s">
        <v>0</v>
      </c>
      <c r="F402" s="18">
        <v>1</v>
      </c>
      <c r="G402" s="19">
        <v>10.25</v>
      </c>
      <c r="H402" s="19">
        <v>0</v>
      </c>
      <c r="I402" s="19">
        <v>6.75</v>
      </c>
      <c r="J402" s="16">
        <f>OR(F402&lt;&gt;0,G402&lt;&gt;0,H402&lt;&gt;0,I402&lt;&gt;0)*(F402 + (F402 = 0))*(G402 + (G402 = 0))*(H402 + (H402 = 0))*(I402 + (I402 = 0))</f>
        <v>69.19</v>
      </c>
      <c r="K402" s="15"/>
      <c r="L402" s="15"/>
      <c r="M402" s="15"/>
    </row>
    <row r="403" spans="1:13">
      <c r="A403" s="15"/>
      <c r="B403" s="15"/>
      <c r="C403" s="15"/>
      <c r="D403" s="17"/>
      <c r="E403" s="15"/>
      <c r="F403" s="15"/>
      <c r="G403" s="15"/>
      <c r="H403" s="15"/>
      <c r="I403" s="15"/>
      <c r="J403" s="20" t="s">
        <v>356</v>
      </c>
      <c r="K403" s="12">
        <f>SUM(J399:J402)</f>
        <v>650.37</v>
      </c>
      <c r="L403" s="19">
        <v>6.79</v>
      </c>
      <c r="M403" s="12">
        <f>ROUND(L403*K403,2)</f>
        <v>4416.01</v>
      </c>
    </row>
    <row r="404" spans="1:13" ht="0.95" customHeight="1">
      <c r="A404" s="21"/>
      <c r="B404" s="21"/>
      <c r="C404" s="21"/>
      <c r="D404" s="22"/>
      <c r="E404" s="21"/>
      <c r="F404" s="21"/>
      <c r="G404" s="21"/>
      <c r="H404" s="21"/>
      <c r="I404" s="21"/>
      <c r="J404" s="21"/>
      <c r="K404" s="21"/>
      <c r="L404" s="21"/>
      <c r="M404" s="21"/>
    </row>
    <row r="405" spans="1:13">
      <c r="A405" s="13" t="s">
        <v>357</v>
      </c>
      <c r="B405" s="13" t="s">
        <v>20</v>
      </c>
      <c r="C405" s="13" t="s">
        <v>21</v>
      </c>
      <c r="D405" s="14" t="s">
        <v>358</v>
      </c>
      <c r="E405" s="15"/>
      <c r="F405" s="15"/>
      <c r="G405" s="15"/>
      <c r="H405" s="15"/>
      <c r="I405" s="15"/>
      <c r="J405" s="15"/>
      <c r="K405" s="16">
        <f>K451</f>
        <v>152.19999999999999</v>
      </c>
      <c r="L405" s="16">
        <f>L451</f>
        <v>13.16</v>
      </c>
      <c r="M405" s="16">
        <f>M451</f>
        <v>2002.95</v>
      </c>
    </row>
    <row r="406" spans="1:13" ht="78.75">
      <c r="A406" s="15"/>
      <c r="B406" s="15"/>
      <c r="C406" s="15"/>
      <c r="D406" s="17" t="s">
        <v>359</v>
      </c>
      <c r="E406" s="15"/>
      <c r="F406" s="15"/>
      <c r="G406" s="15"/>
      <c r="H406" s="15"/>
      <c r="I406" s="15"/>
      <c r="J406" s="15"/>
      <c r="K406" s="15"/>
      <c r="L406" s="15"/>
      <c r="M406" s="15"/>
    </row>
    <row r="407" spans="1:13">
      <c r="A407" s="15"/>
      <c r="B407" s="15"/>
      <c r="C407" s="15"/>
      <c r="D407" s="17"/>
      <c r="E407" s="13" t="s">
        <v>360</v>
      </c>
      <c r="F407" s="18">
        <v>0</v>
      </c>
      <c r="G407" s="19">
        <v>0</v>
      </c>
      <c r="H407" s="19">
        <v>0</v>
      </c>
      <c r="I407" s="19">
        <v>0</v>
      </c>
      <c r="J407" s="16">
        <f>OR(F407&lt;&gt;0,G407&lt;&gt;0,H407&lt;&gt;0,I407&lt;&gt;0)*(F407 + (F407 = 0))*(G407 + (G407 = 0))*(H407 + (H407 = 0))*(I407 + (I407 = 0))</f>
        <v>0</v>
      </c>
      <c r="K407" s="15"/>
      <c r="L407" s="15"/>
      <c r="M407" s="15"/>
    </row>
    <row r="408" spans="1:13">
      <c r="A408" s="15"/>
      <c r="B408" s="15"/>
      <c r="C408" s="15"/>
      <c r="D408" s="17"/>
      <c r="E408" s="13" t="s">
        <v>361</v>
      </c>
      <c r="F408" s="18">
        <v>1</v>
      </c>
      <c r="G408" s="19">
        <v>7</v>
      </c>
      <c r="H408" s="19">
        <v>0.4</v>
      </c>
      <c r="I408" s="19">
        <v>0</v>
      </c>
      <c r="J408" s="16">
        <f>OR(F408&lt;&gt;0,G408&lt;&gt;0,H408&lt;&gt;0,I408&lt;&gt;0)*(F408 + (F408 = 0))*(G408 + (G408 = 0))*(H408 + (H408 = 0))*(I408 + (I408 = 0))</f>
        <v>2.8</v>
      </c>
      <c r="K408" s="15"/>
      <c r="L408" s="15"/>
      <c r="M408" s="15"/>
    </row>
    <row r="409" spans="1:13">
      <c r="A409" s="15"/>
      <c r="B409" s="15"/>
      <c r="C409" s="15"/>
      <c r="D409" s="17"/>
      <c r="E409" s="13" t="s">
        <v>0</v>
      </c>
      <c r="F409" s="18">
        <v>1</v>
      </c>
      <c r="G409" s="19">
        <v>4</v>
      </c>
      <c r="H409" s="19">
        <v>0.3</v>
      </c>
      <c r="I409" s="19">
        <v>0</v>
      </c>
      <c r="J409" s="16">
        <f>OR(F409&lt;&gt;0,G409&lt;&gt;0,H409&lt;&gt;0,I409&lt;&gt;0)*(F409 + (F409 = 0))*(G409 + (G409 = 0))*(H409 + (H409 = 0))*(I409 + (I409 = 0))</f>
        <v>1.2</v>
      </c>
      <c r="K409" s="15"/>
      <c r="L409" s="15"/>
      <c r="M409" s="15"/>
    </row>
    <row r="410" spans="1:13">
      <c r="A410" s="15"/>
      <c r="B410" s="15"/>
      <c r="C410" s="15"/>
      <c r="D410" s="17"/>
      <c r="E410" s="13" t="s">
        <v>0</v>
      </c>
      <c r="F410" s="18">
        <v>1</v>
      </c>
      <c r="G410" s="19">
        <v>2</v>
      </c>
      <c r="H410" s="19">
        <v>0.6</v>
      </c>
      <c r="I410" s="19">
        <v>0</v>
      </c>
      <c r="J410" s="16">
        <f>OR(F410&lt;&gt;0,G410&lt;&gt;0,H410&lt;&gt;0,I410&lt;&gt;0)*(F410 + (F410 = 0))*(G410 + (G410 = 0))*(H410 + (H410 = 0))*(I410 + (I410 = 0))</f>
        <v>1.2</v>
      </c>
      <c r="K410" s="15"/>
      <c r="L410" s="15"/>
      <c r="M410" s="15"/>
    </row>
    <row r="411" spans="1:13">
      <c r="A411" s="15"/>
      <c r="B411" s="15"/>
      <c r="C411" s="15"/>
      <c r="D411" s="17"/>
      <c r="E411" s="13" t="s">
        <v>0</v>
      </c>
      <c r="F411" s="18">
        <v>1</v>
      </c>
      <c r="G411" s="19">
        <v>0.6</v>
      </c>
      <c r="H411" s="19">
        <v>0.4</v>
      </c>
      <c r="I411" s="19">
        <v>0</v>
      </c>
      <c r="J411" s="16">
        <f>OR(F411&lt;&gt;0,G411&lt;&gt;0,H411&lt;&gt;0,I411&lt;&gt;0)*(F411 + (F411 = 0))*(G411 + (G411 = 0))*(H411 + (H411 = 0))*(I411 + (I411 = 0))</f>
        <v>0.24</v>
      </c>
      <c r="K411" s="15"/>
      <c r="L411" s="15"/>
      <c r="M411" s="15"/>
    </row>
    <row r="412" spans="1:13">
      <c r="A412" s="15"/>
      <c r="B412" s="15"/>
      <c r="C412" s="15"/>
      <c r="D412" s="17"/>
      <c r="E412" s="13" t="s">
        <v>362</v>
      </c>
      <c r="F412" s="18">
        <v>1</v>
      </c>
      <c r="G412" s="19">
        <v>0</v>
      </c>
      <c r="H412" s="19">
        <v>0.4</v>
      </c>
      <c r="I412" s="19">
        <v>1.2</v>
      </c>
      <c r="J412" s="16">
        <f>OR(F412&lt;&gt;0,G412&lt;&gt;0,H412&lt;&gt;0,I412&lt;&gt;0)*(F412 + (F412 = 0))*(G412 + (G412 = 0))*(H412 + (H412 = 0))*(I412 + (I412 = 0))</f>
        <v>0.48</v>
      </c>
      <c r="K412" s="15"/>
      <c r="L412" s="15"/>
      <c r="M412" s="15"/>
    </row>
    <row r="413" spans="1:13">
      <c r="A413" s="15"/>
      <c r="B413" s="15"/>
      <c r="C413" s="15"/>
      <c r="D413" s="17"/>
      <c r="E413" s="13" t="s">
        <v>0</v>
      </c>
      <c r="F413" s="18">
        <v>2</v>
      </c>
      <c r="G413" s="19">
        <v>0</v>
      </c>
      <c r="H413" s="19">
        <v>0.4</v>
      </c>
      <c r="I413" s="19">
        <v>4.2</v>
      </c>
      <c r="J413" s="16">
        <f>OR(F413&lt;&gt;0,G413&lt;&gt;0,H413&lt;&gt;0,I413&lt;&gt;0)*(F413 + (F413 = 0))*(G413 + (G413 = 0))*(H413 + (H413 = 0))*(I413 + (I413 = 0))</f>
        <v>3.36</v>
      </c>
      <c r="K413" s="15"/>
      <c r="L413" s="15"/>
      <c r="M413" s="15"/>
    </row>
    <row r="414" spans="1:13">
      <c r="A414" s="15"/>
      <c r="B414" s="15"/>
      <c r="C414" s="15"/>
      <c r="D414" s="17"/>
      <c r="E414" s="13" t="s">
        <v>0</v>
      </c>
      <c r="F414" s="18">
        <v>1</v>
      </c>
      <c r="G414" s="19">
        <v>0</v>
      </c>
      <c r="H414" s="19">
        <v>1</v>
      </c>
      <c r="I414" s="19">
        <v>4.2</v>
      </c>
      <c r="J414" s="16">
        <f>OR(F414&lt;&gt;0,G414&lt;&gt;0,H414&lt;&gt;0,I414&lt;&gt;0)*(F414 + (F414 = 0))*(G414 + (G414 = 0))*(H414 + (H414 = 0))*(I414 + (I414 = 0))</f>
        <v>4.2</v>
      </c>
      <c r="K414" s="15"/>
      <c r="L414" s="15"/>
      <c r="M414" s="15"/>
    </row>
    <row r="415" spans="1:13">
      <c r="A415" s="15"/>
      <c r="B415" s="15"/>
      <c r="C415" s="15"/>
      <c r="D415" s="17"/>
      <c r="E415" s="13" t="s">
        <v>0</v>
      </c>
      <c r="F415" s="18">
        <v>1</v>
      </c>
      <c r="G415" s="19">
        <v>0</v>
      </c>
      <c r="H415" s="19">
        <v>0.5</v>
      </c>
      <c r="I415" s="19">
        <v>1.5</v>
      </c>
      <c r="J415" s="16">
        <f>OR(F415&lt;&gt;0,G415&lt;&gt;0,H415&lt;&gt;0,I415&lt;&gt;0)*(F415 + (F415 = 0))*(G415 + (G415 = 0))*(H415 + (H415 = 0))*(I415 + (I415 = 0))</f>
        <v>0.75</v>
      </c>
      <c r="K415" s="15"/>
      <c r="L415" s="15"/>
      <c r="M415" s="15"/>
    </row>
    <row r="416" spans="1:13">
      <c r="A416" s="15"/>
      <c r="B416" s="15"/>
      <c r="C416" s="15"/>
      <c r="D416" s="17"/>
      <c r="E416" s="13" t="s">
        <v>0</v>
      </c>
      <c r="F416" s="18">
        <v>2</v>
      </c>
      <c r="G416" s="19">
        <v>0</v>
      </c>
      <c r="H416" s="19">
        <v>0.6</v>
      </c>
      <c r="I416" s="19">
        <v>4.3</v>
      </c>
      <c r="J416" s="16">
        <f>OR(F416&lt;&gt;0,G416&lt;&gt;0,H416&lt;&gt;0,I416&lt;&gt;0)*(F416 + (F416 = 0))*(G416 + (G416 = 0))*(H416 + (H416 = 0))*(I416 + (I416 = 0))</f>
        <v>5.16</v>
      </c>
      <c r="K416" s="15"/>
      <c r="L416" s="15"/>
      <c r="M416" s="15"/>
    </row>
    <row r="417" spans="1:13">
      <c r="A417" s="15"/>
      <c r="B417" s="15"/>
      <c r="C417" s="15"/>
      <c r="D417" s="17"/>
      <c r="E417" s="13" t="s">
        <v>363</v>
      </c>
      <c r="F417" s="18">
        <v>1</v>
      </c>
      <c r="G417" s="19">
        <v>10</v>
      </c>
      <c r="H417" s="19">
        <v>0</v>
      </c>
      <c r="I417" s="19">
        <v>0</v>
      </c>
      <c r="J417" s="16">
        <f>OR(F417&lt;&gt;0,G417&lt;&gt;0,H417&lt;&gt;0,I417&lt;&gt;0)*(F417 + (F417 = 0))*(G417 + (G417 = 0))*(H417 + (H417 = 0))*(I417 + (I417 = 0))</f>
        <v>10</v>
      </c>
      <c r="K417" s="15"/>
      <c r="L417" s="15"/>
      <c r="M417" s="15"/>
    </row>
    <row r="418" spans="1:13">
      <c r="A418" s="15"/>
      <c r="B418" s="15"/>
      <c r="C418" s="15"/>
      <c r="D418" s="17"/>
      <c r="E418" s="13" t="s">
        <v>364</v>
      </c>
      <c r="F418" s="18">
        <v>0</v>
      </c>
      <c r="G418" s="19">
        <v>0</v>
      </c>
      <c r="H418" s="19">
        <v>0</v>
      </c>
      <c r="I418" s="19">
        <v>0</v>
      </c>
      <c r="J418" s="16">
        <f>OR(F418&lt;&gt;0,G418&lt;&gt;0,H418&lt;&gt;0,I418&lt;&gt;0)*(F418 + (F418 = 0))*(G418 + (G418 = 0))*(H418 + (H418 = 0))*(I418 + (I418 = 0))</f>
        <v>0</v>
      </c>
      <c r="K418" s="15"/>
      <c r="L418" s="15"/>
      <c r="M418" s="15"/>
    </row>
    <row r="419" spans="1:13">
      <c r="A419" s="15"/>
      <c r="B419" s="15"/>
      <c r="C419" s="15"/>
      <c r="D419" s="17"/>
      <c r="E419" s="13" t="s">
        <v>361</v>
      </c>
      <c r="F419" s="18">
        <v>1</v>
      </c>
      <c r="G419" s="19">
        <v>1.1000000000000001</v>
      </c>
      <c r="H419" s="19">
        <v>0.4</v>
      </c>
      <c r="I419" s="19">
        <v>0</v>
      </c>
      <c r="J419" s="16">
        <f>OR(F419&lt;&gt;0,G419&lt;&gt;0,H419&lt;&gt;0,I419&lt;&gt;0)*(F419 + (F419 = 0))*(G419 + (G419 = 0))*(H419 + (H419 = 0))*(I419 + (I419 = 0))</f>
        <v>0.44</v>
      </c>
      <c r="K419" s="15"/>
      <c r="L419" s="15"/>
      <c r="M419" s="15"/>
    </row>
    <row r="420" spans="1:13">
      <c r="A420" s="15"/>
      <c r="B420" s="15"/>
      <c r="C420" s="15"/>
      <c r="D420" s="17"/>
      <c r="E420" s="13" t="s">
        <v>0</v>
      </c>
      <c r="F420" s="18">
        <v>1</v>
      </c>
      <c r="G420" s="19">
        <v>1.6</v>
      </c>
      <c r="H420" s="19">
        <v>0.4</v>
      </c>
      <c r="I420" s="19">
        <v>0</v>
      </c>
      <c r="J420" s="16">
        <f>OR(F420&lt;&gt;0,G420&lt;&gt;0,H420&lt;&gt;0,I420&lt;&gt;0)*(F420 + (F420 = 0))*(G420 + (G420 = 0))*(H420 + (H420 = 0))*(I420 + (I420 = 0))</f>
        <v>0.64</v>
      </c>
      <c r="K420" s="15"/>
      <c r="L420" s="15"/>
      <c r="M420" s="15"/>
    </row>
    <row r="421" spans="1:13">
      <c r="A421" s="15"/>
      <c r="B421" s="15"/>
      <c r="C421" s="15"/>
      <c r="D421" s="17"/>
      <c r="E421" s="13" t="s">
        <v>0</v>
      </c>
      <c r="F421" s="18">
        <v>1</v>
      </c>
      <c r="G421" s="19">
        <v>10.1</v>
      </c>
      <c r="H421" s="19">
        <v>0.4</v>
      </c>
      <c r="I421" s="19">
        <v>0</v>
      </c>
      <c r="J421" s="16">
        <f>OR(F421&lt;&gt;0,G421&lt;&gt;0,H421&lt;&gt;0,I421&lt;&gt;0)*(F421 + (F421 = 0))*(G421 + (G421 = 0))*(H421 + (H421 = 0))*(I421 + (I421 = 0))</f>
        <v>4.04</v>
      </c>
      <c r="K421" s="15"/>
      <c r="L421" s="15"/>
      <c r="M421" s="15"/>
    </row>
    <row r="422" spans="1:13">
      <c r="A422" s="15"/>
      <c r="B422" s="15"/>
      <c r="C422" s="15"/>
      <c r="D422" s="17"/>
      <c r="E422" s="13" t="s">
        <v>0</v>
      </c>
      <c r="F422" s="18">
        <v>2</v>
      </c>
      <c r="G422" s="19">
        <v>0.5</v>
      </c>
      <c r="H422" s="19">
        <v>0.5</v>
      </c>
      <c r="I422" s="19">
        <v>0</v>
      </c>
      <c r="J422" s="16">
        <f>OR(F422&lt;&gt;0,G422&lt;&gt;0,H422&lt;&gt;0,I422&lt;&gt;0)*(F422 + (F422 = 0))*(G422 + (G422 = 0))*(H422 + (H422 = 0))*(I422 + (I422 = 0))</f>
        <v>0.5</v>
      </c>
      <c r="K422" s="15"/>
      <c r="L422" s="15"/>
      <c r="M422" s="15"/>
    </row>
    <row r="423" spans="1:13">
      <c r="A423" s="15"/>
      <c r="B423" s="15"/>
      <c r="C423" s="15"/>
      <c r="D423" s="17"/>
      <c r="E423" s="13" t="s">
        <v>0</v>
      </c>
      <c r="F423" s="18">
        <v>1</v>
      </c>
      <c r="G423" s="19">
        <v>1.4</v>
      </c>
      <c r="H423" s="19">
        <v>0.4</v>
      </c>
      <c r="I423" s="19">
        <v>0</v>
      </c>
      <c r="J423" s="16">
        <f>OR(F423&lt;&gt;0,G423&lt;&gt;0,H423&lt;&gt;0,I423&lt;&gt;0)*(F423 + (F423 = 0))*(G423 + (G423 = 0))*(H423 + (H423 = 0))*(I423 + (I423 = 0))</f>
        <v>0.56000000000000005</v>
      </c>
      <c r="K423" s="15"/>
      <c r="L423" s="15"/>
      <c r="M423" s="15"/>
    </row>
    <row r="424" spans="1:13">
      <c r="A424" s="15"/>
      <c r="B424" s="15"/>
      <c r="C424" s="15"/>
      <c r="D424" s="17"/>
      <c r="E424" s="13" t="s">
        <v>0</v>
      </c>
      <c r="F424" s="18">
        <v>1</v>
      </c>
      <c r="G424" s="19">
        <v>1.7</v>
      </c>
      <c r="H424" s="19">
        <v>0.4</v>
      </c>
      <c r="I424" s="19">
        <v>0</v>
      </c>
      <c r="J424" s="16">
        <f>OR(F424&lt;&gt;0,G424&lt;&gt;0,H424&lt;&gt;0,I424&lt;&gt;0)*(F424 + (F424 = 0))*(G424 + (G424 = 0))*(H424 + (H424 = 0))*(I424 + (I424 = 0))</f>
        <v>0.68</v>
      </c>
      <c r="K424" s="15"/>
      <c r="L424" s="15"/>
      <c r="M424" s="15"/>
    </row>
    <row r="425" spans="1:13">
      <c r="A425" s="15"/>
      <c r="B425" s="15"/>
      <c r="C425" s="15"/>
      <c r="D425" s="17"/>
      <c r="E425" s="13" t="s">
        <v>0</v>
      </c>
      <c r="F425" s="18">
        <v>1</v>
      </c>
      <c r="G425" s="19">
        <v>1.2</v>
      </c>
      <c r="H425" s="19">
        <v>0.4</v>
      </c>
      <c r="I425" s="19">
        <v>0</v>
      </c>
      <c r="J425" s="16">
        <f>OR(F425&lt;&gt;0,G425&lt;&gt;0,H425&lt;&gt;0,I425&lt;&gt;0)*(F425 + (F425 = 0))*(G425 + (G425 = 0))*(H425 + (H425 = 0))*(I425 + (I425 = 0))</f>
        <v>0.48</v>
      </c>
      <c r="K425" s="15"/>
      <c r="L425" s="15"/>
      <c r="M425" s="15"/>
    </row>
    <row r="426" spans="1:13">
      <c r="A426" s="15"/>
      <c r="B426" s="15"/>
      <c r="C426" s="15"/>
      <c r="D426" s="17"/>
      <c r="E426" s="13" t="s">
        <v>0</v>
      </c>
      <c r="F426" s="18">
        <v>1</v>
      </c>
      <c r="G426" s="19">
        <v>1.1000000000000001</v>
      </c>
      <c r="H426" s="19">
        <v>0.4</v>
      </c>
      <c r="I426" s="19">
        <v>0</v>
      </c>
      <c r="J426" s="16">
        <f>OR(F426&lt;&gt;0,G426&lt;&gt;0,H426&lt;&gt;0,I426&lt;&gt;0)*(F426 + (F426 = 0))*(G426 + (G426 = 0))*(H426 + (H426 = 0))*(I426 + (I426 = 0))</f>
        <v>0.44</v>
      </c>
      <c r="K426" s="15"/>
      <c r="L426" s="15"/>
      <c r="M426" s="15"/>
    </row>
    <row r="427" spans="1:13">
      <c r="A427" s="15"/>
      <c r="B427" s="15"/>
      <c r="C427" s="15"/>
      <c r="D427" s="17"/>
      <c r="E427" s="13" t="s">
        <v>362</v>
      </c>
      <c r="F427" s="18">
        <v>1</v>
      </c>
      <c r="G427" s="19">
        <v>0</v>
      </c>
      <c r="H427" s="19">
        <v>1.5</v>
      </c>
      <c r="I427" s="19">
        <v>4.2</v>
      </c>
      <c r="J427" s="16">
        <f>OR(F427&lt;&gt;0,G427&lt;&gt;0,H427&lt;&gt;0,I427&lt;&gt;0)*(F427 + (F427 = 0))*(G427 + (G427 = 0))*(H427 + (H427 = 0))*(I427 + (I427 = 0))</f>
        <v>6.3</v>
      </c>
      <c r="K427" s="15"/>
      <c r="L427" s="15"/>
      <c r="M427" s="15"/>
    </row>
    <row r="428" spans="1:13">
      <c r="A428" s="15"/>
      <c r="B428" s="15"/>
      <c r="C428" s="15"/>
      <c r="D428" s="17"/>
      <c r="E428" s="13" t="s">
        <v>0</v>
      </c>
      <c r="F428" s="18">
        <v>1</v>
      </c>
      <c r="G428" s="19">
        <v>0</v>
      </c>
      <c r="H428" s="19">
        <v>0.4</v>
      </c>
      <c r="I428" s="19">
        <v>1.2</v>
      </c>
      <c r="J428" s="16">
        <f>OR(F428&lt;&gt;0,G428&lt;&gt;0,H428&lt;&gt;0,I428&lt;&gt;0)*(F428 + (F428 = 0))*(G428 + (G428 = 0))*(H428 + (H428 = 0))*(I428 + (I428 = 0))</f>
        <v>0.48</v>
      </c>
      <c r="K428" s="15"/>
      <c r="L428" s="15"/>
      <c r="M428" s="15"/>
    </row>
    <row r="429" spans="1:13">
      <c r="A429" s="15"/>
      <c r="B429" s="15"/>
      <c r="C429" s="15"/>
      <c r="D429" s="17"/>
      <c r="E429" s="13" t="s">
        <v>0</v>
      </c>
      <c r="F429" s="18">
        <v>1</v>
      </c>
      <c r="G429" s="19">
        <v>0</v>
      </c>
      <c r="H429" s="19">
        <v>0.5</v>
      </c>
      <c r="I429" s="19">
        <v>1.7</v>
      </c>
      <c r="J429" s="16">
        <f>OR(F429&lt;&gt;0,G429&lt;&gt;0,H429&lt;&gt;0,I429&lt;&gt;0)*(F429 + (F429 = 0))*(G429 + (G429 = 0))*(H429 + (H429 = 0))*(I429 + (I429 = 0))</f>
        <v>0.85</v>
      </c>
      <c r="K429" s="15"/>
      <c r="L429" s="15"/>
      <c r="M429" s="15"/>
    </row>
    <row r="430" spans="1:13">
      <c r="A430" s="15"/>
      <c r="B430" s="15"/>
      <c r="C430" s="15"/>
      <c r="D430" s="17"/>
      <c r="E430" s="13" t="s">
        <v>0</v>
      </c>
      <c r="F430" s="18">
        <v>1</v>
      </c>
      <c r="G430" s="19">
        <v>0</v>
      </c>
      <c r="H430" s="19">
        <v>0.5</v>
      </c>
      <c r="I430" s="19">
        <v>1</v>
      </c>
      <c r="J430" s="16">
        <f>OR(F430&lt;&gt;0,G430&lt;&gt;0,H430&lt;&gt;0,I430&lt;&gt;0)*(F430 + (F430 = 0))*(G430 + (G430 = 0))*(H430 + (H430 = 0))*(I430 + (I430 = 0))</f>
        <v>0.5</v>
      </c>
      <c r="K430" s="15"/>
      <c r="L430" s="15"/>
      <c r="M430" s="15"/>
    </row>
    <row r="431" spans="1:13">
      <c r="A431" s="15"/>
      <c r="B431" s="15"/>
      <c r="C431" s="15"/>
      <c r="D431" s="17"/>
      <c r="E431" s="13" t="s">
        <v>363</v>
      </c>
      <c r="F431" s="18">
        <v>1</v>
      </c>
      <c r="G431" s="19">
        <v>10</v>
      </c>
      <c r="H431" s="19">
        <v>0</v>
      </c>
      <c r="I431" s="19">
        <v>0</v>
      </c>
      <c r="J431" s="16">
        <f>OR(F431&lt;&gt;0,G431&lt;&gt;0,H431&lt;&gt;0,I431&lt;&gt;0)*(F431 + (F431 = 0))*(G431 + (G431 = 0))*(H431 + (H431 = 0))*(I431 + (I431 = 0))</f>
        <v>10</v>
      </c>
      <c r="K431" s="15"/>
      <c r="L431" s="15"/>
      <c r="M431" s="15"/>
    </row>
    <row r="432" spans="1:13">
      <c r="A432" s="15"/>
      <c r="B432" s="15"/>
      <c r="C432" s="15"/>
      <c r="D432" s="17"/>
      <c r="E432" s="13" t="s">
        <v>365</v>
      </c>
      <c r="F432" s="18">
        <v>0</v>
      </c>
      <c r="G432" s="19">
        <v>0</v>
      </c>
      <c r="H432" s="19">
        <v>0</v>
      </c>
      <c r="I432" s="19">
        <v>0</v>
      </c>
      <c r="J432" s="16">
        <f>OR(F432&lt;&gt;0,G432&lt;&gt;0,H432&lt;&gt;0,I432&lt;&gt;0)*(F432 + (F432 = 0))*(G432 + (G432 = 0))*(H432 + (H432 = 0))*(I432 + (I432 = 0))</f>
        <v>0</v>
      </c>
      <c r="K432" s="15"/>
      <c r="L432" s="15"/>
      <c r="M432" s="15"/>
    </row>
    <row r="433" spans="1:13">
      <c r="A433" s="15"/>
      <c r="B433" s="15"/>
      <c r="C433" s="15"/>
      <c r="D433" s="17"/>
      <c r="E433" s="13" t="s">
        <v>361</v>
      </c>
      <c r="F433" s="18">
        <v>0</v>
      </c>
      <c r="G433" s="19">
        <v>0</v>
      </c>
      <c r="H433" s="19">
        <v>0</v>
      </c>
      <c r="I433" s="19">
        <v>0</v>
      </c>
      <c r="J433" s="16">
        <f>OR(F433&lt;&gt;0,G433&lt;&gt;0,H433&lt;&gt;0,I433&lt;&gt;0)*(F433 + (F433 = 0))*(G433 + (G433 = 0))*(H433 + (H433 = 0))*(I433 + (I433 = 0))</f>
        <v>0</v>
      </c>
      <c r="K433" s="15"/>
      <c r="L433" s="15"/>
      <c r="M433" s="15"/>
    </row>
    <row r="434" spans="1:13">
      <c r="A434" s="15"/>
      <c r="B434" s="15"/>
      <c r="C434" s="15"/>
      <c r="D434" s="17"/>
      <c r="E434" s="13" t="s">
        <v>366</v>
      </c>
      <c r="F434" s="18">
        <v>1</v>
      </c>
      <c r="G434" s="19">
        <v>3</v>
      </c>
      <c r="H434" s="19">
        <v>0.4</v>
      </c>
      <c r="I434" s="19">
        <v>0</v>
      </c>
      <c r="J434" s="16">
        <f>OR(F434&lt;&gt;0,G434&lt;&gt;0,H434&lt;&gt;0,I434&lt;&gt;0)*(F434 + (F434 = 0))*(G434 + (G434 = 0))*(H434 + (H434 = 0))*(I434 + (I434 = 0))</f>
        <v>1.2</v>
      </c>
      <c r="K434" s="15"/>
      <c r="L434" s="15"/>
      <c r="M434" s="15"/>
    </row>
    <row r="435" spans="1:13">
      <c r="A435" s="15"/>
      <c r="B435" s="15"/>
      <c r="C435" s="15"/>
      <c r="D435" s="17"/>
      <c r="E435" s="13" t="s">
        <v>367</v>
      </c>
      <c r="F435" s="18">
        <v>1</v>
      </c>
      <c r="G435" s="19">
        <v>5</v>
      </c>
      <c r="H435" s="19">
        <v>0</v>
      </c>
      <c r="I435" s="19">
        <v>1</v>
      </c>
      <c r="J435" s="16">
        <f>OR(F435&lt;&gt;0,G435&lt;&gt;0,H435&lt;&gt;0,I435&lt;&gt;0)*(F435 + (F435 = 0))*(G435 + (G435 = 0))*(H435 + (H435 = 0))*(I435 + (I435 = 0))</f>
        <v>5</v>
      </c>
      <c r="K435" s="15"/>
      <c r="L435" s="15"/>
      <c r="M435" s="15"/>
    </row>
    <row r="436" spans="1:13">
      <c r="A436" s="15"/>
      <c r="B436" s="15"/>
      <c r="C436" s="15"/>
      <c r="D436" s="17"/>
      <c r="E436" s="13" t="s">
        <v>0</v>
      </c>
      <c r="F436" s="18">
        <v>1</v>
      </c>
      <c r="G436" s="19">
        <v>4.2</v>
      </c>
      <c r="H436" s="19">
        <v>0</v>
      </c>
      <c r="I436" s="19">
        <v>1.2</v>
      </c>
      <c r="J436" s="16">
        <f>OR(F436&lt;&gt;0,G436&lt;&gt;0,H436&lt;&gt;0,I436&lt;&gt;0)*(F436 + (F436 = 0))*(G436 + (G436 = 0))*(H436 + (H436 = 0))*(I436 + (I436 = 0))</f>
        <v>5.04</v>
      </c>
      <c r="K436" s="15"/>
      <c r="L436" s="15"/>
      <c r="M436" s="15"/>
    </row>
    <row r="437" spans="1:13">
      <c r="A437" s="15"/>
      <c r="B437" s="15"/>
      <c r="C437" s="15"/>
      <c r="D437" s="17"/>
      <c r="E437" s="13" t="s">
        <v>368</v>
      </c>
      <c r="F437" s="18">
        <v>1</v>
      </c>
      <c r="G437" s="19">
        <v>0.6</v>
      </c>
      <c r="H437" s="19">
        <v>0.4</v>
      </c>
      <c r="I437" s="19">
        <v>0</v>
      </c>
      <c r="J437" s="16">
        <f>OR(F437&lt;&gt;0,G437&lt;&gt;0,H437&lt;&gt;0,I437&lt;&gt;0)*(F437 + (F437 = 0))*(G437 + (G437 = 0))*(H437 + (H437 = 0))*(I437 + (I437 = 0))</f>
        <v>0.24</v>
      </c>
      <c r="K437" s="15"/>
      <c r="L437" s="15"/>
      <c r="M437" s="15"/>
    </row>
    <row r="438" spans="1:13">
      <c r="A438" s="15"/>
      <c r="B438" s="15"/>
      <c r="C438" s="15"/>
      <c r="D438" s="17"/>
      <c r="E438" s="13" t="s">
        <v>0</v>
      </c>
      <c r="F438" s="18">
        <v>1</v>
      </c>
      <c r="G438" s="19">
        <v>1.5</v>
      </c>
      <c r="H438" s="19">
        <v>0.4</v>
      </c>
      <c r="I438" s="19">
        <v>0</v>
      </c>
      <c r="J438" s="16">
        <f>OR(F438&lt;&gt;0,G438&lt;&gt;0,H438&lt;&gt;0,I438&lt;&gt;0)*(F438 + (F438 = 0))*(G438 + (G438 = 0))*(H438 + (H438 = 0))*(I438 + (I438 = 0))</f>
        <v>0.6</v>
      </c>
      <c r="K438" s="15"/>
      <c r="L438" s="15"/>
      <c r="M438" s="15"/>
    </row>
    <row r="439" spans="1:13">
      <c r="A439" s="15"/>
      <c r="B439" s="15"/>
      <c r="C439" s="15"/>
      <c r="D439" s="17"/>
      <c r="E439" s="13" t="s">
        <v>0</v>
      </c>
      <c r="F439" s="18">
        <v>2</v>
      </c>
      <c r="G439" s="19">
        <v>0.6</v>
      </c>
      <c r="H439" s="19">
        <v>0.4</v>
      </c>
      <c r="I439" s="19">
        <v>0</v>
      </c>
      <c r="J439" s="16">
        <f>OR(F439&lt;&gt;0,G439&lt;&gt;0,H439&lt;&gt;0,I439&lt;&gt;0)*(F439 + (F439 = 0))*(G439 + (G439 = 0))*(H439 + (H439 = 0))*(I439 + (I439 = 0))</f>
        <v>0.48</v>
      </c>
      <c r="K439" s="15"/>
      <c r="L439" s="15"/>
      <c r="M439" s="15"/>
    </row>
    <row r="440" spans="1:13">
      <c r="A440" s="15"/>
      <c r="B440" s="15"/>
      <c r="C440" s="15"/>
      <c r="D440" s="17"/>
      <c r="E440" s="13" t="s">
        <v>0</v>
      </c>
      <c r="F440" s="18">
        <v>2</v>
      </c>
      <c r="G440" s="19">
        <v>2</v>
      </c>
      <c r="H440" s="19">
        <v>0.4</v>
      </c>
      <c r="I440" s="19">
        <v>0</v>
      </c>
      <c r="J440" s="16">
        <f>OR(F440&lt;&gt;0,G440&lt;&gt;0,H440&lt;&gt;0,I440&lt;&gt;0)*(F440 + (F440 = 0))*(G440 + (G440 = 0))*(H440 + (H440 = 0))*(I440 + (I440 = 0))</f>
        <v>1.6</v>
      </c>
      <c r="K440" s="15"/>
      <c r="L440" s="15"/>
      <c r="M440" s="15"/>
    </row>
    <row r="441" spans="1:13">
      <c r="A441" s="15"/>
      <c r="B441" s="15"/>
      <c r="C441" s="15"/>
      <c r="D441" s="17"/>
      <c r="E441" s="13" t="s">
        <v>362</v>
      </c>
      <c r="F441" s="18">
        <v>1</v>
      </c>
      <c r="G441" s="19">
        <v>0</v>
      </c>
      <c r="H441" s="19">
        <v>0.6</v>
      </c>
      <c r="I441" s="19">
        <v>3</v>
      </c>
      <c r="J441" s="16">
        <f>OR(F441&lt;&gt;0,G441&lt;&gt;0,H441&lt;&gt;0,I441&lt;&gt;0)*(F441 + (F441 = 0))*(G441 + (G441 = 0))*(H441 + (H441 = 0))*(I441 + (I441 = 0))</f>
        <v>1.8</v>
      </c>
      <c r="K441" s="15"/>
      <c r="L441" s="15"/>
      <c r="M441" s="15"/>
    </row>
    <row r="442" spans="1:13">
      <c r="A442" s="15"/>
      <c r="B442" s="15"/>
      <c r="C442" s="15"/>
      <c r="D442" s="17"/>
      <c r="E442" s="13" t="s">
        <v>0</v>
      </c>
      <c r="F442" s="18">
        <v>1</v>
      </c>
      <c r="G442" s="19">
        <v>0</v>
      </c>
      <c r="H442" s="19">
        <v>0.6</v>
      </c>
      <c r="I442" s="19">
        <v>6.2</v>
      </c>
      <c r="J442" s="16">
        <f>OR(F442&lt;&gt;0,G442&lt;&gt;0,H442&lt;&gt;0,I442&lt;&gt;0)*(F442 + (F442 = 0))*(G442 + (G442 = 0))*(H442 + (H442 = 0))*(I442 + (I442 = 0))</f>
        <v>3.72</v>
      </c>
      <c r="K442" s="15"/>
      <c r="L442" s="15"/>
      <c r="M442" s="15"/>
    </row>
    <row r="443" spans="1:13">
      <c r="A443" s="15"/>
      <c r="B443" s="15"/>
      <c r="C443" s="15"/>
      <c r="D443" s="17"/>
      <c r="E443" s="13" t="s">
        <v>0</v>
      </c>
      <c r="F443" s="18">
        <v>1</v>
      </c>
      <c r="G443" s="19">
        <v>0</v>
      </c>
      <c r="H443" s="19">
        <v>0.6</v>
      </c>
      <c r="I443" s="19">
        <v>5</v>
      </c>
      <c r="J443" s="16">
        <f>OR(F443&lt;&gt;0,G443&lt;&gt;0,H443&lt;&gt;0,I443&lt;&gt;0)*(F443 + (F443 = 0))*(G443 + (G443 = 0))*(H443 + (H443 = 0))*(I443 + (I443 = 0))</f>
        <v>3</v>
      </c>
      <c r="K443" s="15"/>
      <c r="L443" s="15"/>
      <c r="M443" s="15"/>
    </row>
    <row r="444" spans="1:13">
      <c r="A444" s="15"/>
      <c r="B444" s="15"/>
      <c r="C444" s="15"/>
      <c r="D444" s="17"/>
      <c r="E444" s="13" t="s">
        <v>363</v>
      </c>
      <c r="F444" s="18">
        <v>1</v>
      </c>
      <c r="G444" s="19">
        <v>10</v>
      </c>
      <c r="H444" s="19">
        <v>0</v>
      </c>
      <c r="I444" s="19">
        <v>0</v>
      </c>
      <c r="J444" s="16">
        <f>OR(F444&lt;&gt;0,G444&lt;&gt;0,H444&lt;&gt;0,I444&lt;&gt;0)*(F444 + (F444 = 0))*(G444 + (G444 = 0))*(H444 + (H444 = 0))*(I444 + (I444 = 0))</f>
        <v>10</v>
      </c>
      <c r="K444" s="15"/>
      <c r="L444" s="15"/>
      <c r="M444" s="15"/>
    </row>
    <row r="445" spans="1:13">
      <c r="A445" s="15"/>
      <c r="B445" s="15"/>
      <c r="C445" s="15"/>
      <c r="D445" s="17"/>
      <c r="E445" s="13" t="s">
        <v>369</v>
      </c>
      <c r="F445" s="18">
        <v>0</v>
      </c>
      <c r="G445" s="19">
        <v>0</v>
      </c>
      <c r="H445" s="19">
        <v>0</v>
      </c>
      <c r="I445" s="19">
        <v>0</v>
      </c>
      <c r="J445" s="16">
        <f>OR(F445&lt;&gt;0,G445&lt;&gt;0,H445&lt;&gt;0,I445&lt;&gt;0)*(F445 + (F445 = 0))*(G445 + (G445 = 0))*(H445 + (H445 = 0))*(I445 + (I445 = 0))</f>
        <v>0</v>
      </c>
      <c r="K445" s="15"/>
      <c r="L445" s="15"/>
      <c r="M445" s="15"/>
    </row>
    <row r="446" spans="1:13">
      <c r="A446" s="15"/>
      <c r="B446" s="15"/>
      <c r="C446" s="15"/>
      <c r="D446" s="17"/>
      <c r="E446" s="13" t="s">
        <v>361</v>
      </c>
      <c r="F446" s="18">
        <v>0</v>
      </c>
      <c r="G446" s="19">
        <v>0</v>
      </c>
      <c r="H446" s="19">
        <v>0</v>
      </c>
      <c r="I446" s="19">
        <v>0</v>
      </c>
      <c r="J446" s="16">
        <f>OR(F446&lt;&gt;0,G446&lt;&gt;0,H446&lt;&gt;0,I446&lt;&gt;0)*(F446 + (F446 = 0))*(G446 + (G446 = 0))*(H446 + (H446 = 0))*(I446 + (I446 = 0))</f>
        <v>0</v>
      </c>
      <c r="K446" s="15"/>
      <c r="L446" s="15"/>
      <c r="M446" s="15"/>
    </row>
    <row r="447" spans="1:13">
      <c r="A447" s="15"/>
      <c r="B447" s="15"/>
      <c r="C447" s="15"/>
      <c r="D447" s="17"/>
      <c r="E447" s="13" t="s">
        <v>368</v>
      </c>
      <c r="F447" s="18">
        <v>5</v>
      </c>
      <c r="G447" s="19">
        <v>0.55000000000000004</v>
      </c>
      <c r="H447" s="19">
        <v>0.4</v>
      </c>
      <c r="I447" s="19">
        <v>0</v>
      </c>
      <c r="J447" s="16">
        <f>OR(F447&lt;&gt;0,G447&lt;&gt;0,H447&lt;&gt;0,I447&lt;&gt;0)*(F447 + (F447 = 0))*(G447 + (G447 = 0))*(H447 + (H447 = 0))*(I447 + (I447 = 0))</f>
        <v>1.1000000000000001</v>
      </c>
      <c r="K447" s="15"/>
      <c r="L447" s="15"/>
      <c r="M447" s="15"/>
    </row>
    <row r="448" spans="1:13">
      <c r="A448" s="15"/>
      <c r="B448" s="15"/>
      <c r="C448" s="15"/>
      <c r="D448" s="17"/>
      <c r="E448" s="13" t="s">
        <v>362</v>
      </c>
      <c r="F448" s="18">
        <v>4</v>
      </c>
      <c r="G448" s="19">
        <v>0</v>
      </c>
      <c r="H448" s="19">
        <v>0.6</v>
      </c>
      <c r="I448" s="19">
        <v>6.8</v>
      </c>
      <c r="J448" s="16">
        <f>OR(F448&lt;&gt;0,G448&lt;&gt;0,H448&lt;&gt;0,I448&lt;&gt;0)*(F448 + (F448 = 0))*(G448 + (G448 = 0))*(H448 + (H448 = 0))*(I448 + (I448 = 0))</f>
        <v>16.32</v>
      </c>
      <c r="K448" s="15"/>
      <c r="L448" s="15"/>
      <c r="M448" s="15"/>
    </row>
    <row r="449" spans="1:13">
      <c r="A449" s="15"/>
      <c r="B449" s="15"/>
      <c r="C449" s="15"/>
      <c r="D449" s="17"/>
      <c r="E449" s="13" t="s">
        <v>363</v>
      </c>
      <c r="F449" s="18">
        <v>1</v>
      </c>
      <c r="G449" s="19">
        <v>10</v>
      </c>
      <c r="H449" s="19">
        <v>0</v>
      </c>
      <c r="I449" s="19">
        <v>0</v>
      </c>
      <c r="J449" s="16">
        <f>OR(F449&lt;&gt;0,G449&lt;&gt;0,H449&lt;&gt;0,I449&lt;&gt;0)*(F449 + (F449 = 0))*(G449 + (G449 = 0))*(H449 + (H449 = 0))*(I449 + (I449 = 0))</f>
        <v>10</v>
      </c>
      <c r="K449" s="15"/>
      <c r="L449" s="15"/>
      <c r="M449" s="15"/>
    </row>
    <row r="450" spans="1:13">
      <c r="A450" s="15"/>
      <c r="B450" s="15"/>
      <c r="C450" s="15"/>
      <c r="D450" s="17"/>
      <c r="E450" s="13" t="s">
        <v>370</v>
      </c>
      <c r="F450" s="18">
        <v>1</v>
      </c>
      <c r="G450" s="19">
        <v>92</v>
      </c>
      <c r="H450" s="19">
        <v>0.4</v>
      </c>
      <c r="I450" s="19">
        <v>0</v>
      </c>
      <c r="J450" s="16">
        <f>OR(F450&lt;&gt;0,G450&lt;&gt;0,H450&lt;&gt;0,I450&lt;&gt;0)*(F450 + (F450 = 0))*(G450 + (G450 = 0))*(H450 + (H450 = 0))*(I450 + (I450 = 0))</f>
        <v>36.799999999999997</v>
      </c>
      <c r="K450" s="15"/>
      <c r="L450" s="15"/>
      <c r="M450" s="15"/>
    </row>
    <row r="451" spans="1:13">
      <c r="A451" s="15"/>
      <c r="B451" s="15"/>
      <c r="C451" s="15"/>
      <c r="D451" s="17"/>
      <c r="E451" s="15"/>
      <c r="F451" s="15"/>
      <c r="G451" s="15"/>
      <c r="H451" s="15"/>
      <c r="I451" s="15"/>
      <c r="J451" s="20" t="s">
        <v>371</v>
      </c>
      <c r="K451" s="12">
        <f>SUM(J407:J450)</f>
        <v>152.19999999999999</v>
      </c>
      <c r="L451" s="19">
        <v>13.16</v>
      </c>
      <c r="M451" s="12">
        <f>ROUND(L451*K451,2)</f>
        <v>2002.95</v>
      </c>
    </row>
    <row r="452" spans="1:13" ht="0.95" customHeight="1">
      <c r="A452" s="21"/>
      <c r="B452" s="21"/>
      <c r="C452" s="21"/>
      <c r="D452" s="22"/>
      <c r="E452" s="21"/>
      <c r="F452" s="21"/>
      <c r="G452" s="21"/>
      <c r="H452" s="21"/>
      <c r="I452" s="21"/>
      <c r="J452" s="21"/>
      <c r="K452" s="21"/>
      <c r="L452" s="21"/>
      <c r="M452" s="21"/>
    </row>
    <row r="453" spans="1:13" ht="22.5">
      <c r="A453" s="13" t="s">
        <v>372</v>
      </c>
      <c r="B453" s="13" t="s">
        <v>20</v>
      </c>
      <c r="C453" s="13" t="s">
        <v>117</v>
      </c>
      <c r="D453" s="14" t="s">
        <v>373</v>
      </c>
      <c r="E453" s="15"/>
      <c r="F453" s="15"/>
      <c r="G453" s="15"/>
      <c r="H453" s="15"/>
      <c r="I453" s="15"/>
      <c r="J453" s="15"/>
      <c r="K453" s="16">
        <f>K460</f>
        <v>671.62</v>
      </c>
      <c r="L453" s="16">
        <f>L460</f>
        <v>17.010000000000002</v>
      </c>
      <c r="M453" s="16">
        <f>M460</f>
        <v>11424.26</v>
      </c>
    </row>
    <row r="454" spans="1:13" ht="315">
      <c r="A454" s="15"/>
      <c r="B454" s="15"/>
      <c r="C454" s="15"/>
      <c r="D454" s="17" t="s">
        <v>374</v>
      </c>
      <c r="E454" s="15"/>
      <c r="F454" s="15"/>
      <c r="G454" s="15"/>
      <c r="H454" s="15"/>
      <c r="I454" s="15"/>
      <c r="J454" s="15"/>
      <c r="K454" s="15"/>
      <c r="L454" s="15"/>
      <c r="M454" s="15"/>
    </row>
    <row r="455" spans="1:13">
      <c r="A455" s="15"/>
      <c r="B455" s="15"/>
      <c r="C455" s="15"/>
      <c r="D455" s="17"/>
      <c r="E455" s="13" t="s">
        <v>375</v>
      </c>
      <c r="F455" s="18">
        <v>0</v>
      </c>
      <c r="G455" s="19">
        <v>0</v>
      </c>
      <c r="H455" s="19">
        <v>0</v>
      </c>
      <c r="I455" s="19">
        <v>0</v>
      </c>
      <c r="J455" s="16">
        <f>OR(F455&lt;&gt;0,G455&lt;&gt;0,H455&lt;&gt;0,I455&lt;&gt;0)*(F455 + (F455 = 0))*(G455 + (G455 = 0))*(H455 + (H455 = 0))*(I455 + (I455 = 0))</f>
        <v>0</v>
      </c>
      <c r="K455" s="15"/>
      <c r="L455" s="15"/>
      <c r="M455" s="15"/>
    </row>
    <row r="456" spans="1:13">
      <c r="A456" s="15"/>
      <c r="B456" s="15"/>
      <c r="C456" s="15"/>
      <c r="D456" s="17"/>
      <c r="E456" s="13" t="s">
        <v>376</v>
      </c>
      <c r="F456" s="18">
        <v>1</v>
      </c>
      <c r="G456" s="19">
        <v>36</v>
      </c>
      <c r="H456" s="19">
        <v>0</v>
      </c>
      <c r="I456" s="19">
        <v>6.75</v>
      </c>
      <c r="J456" s="16">
        <f>OR(F456&lt;&gt;0,G456&lt;&gt;0,H456&lt;&gt;0,I456&lt;&gt;0)*(F456 + (F456 = 0))*(G456 + (G456 = 0))*(H456 + (H456 = 0))*(I456 + (I456 = 0))</f>
        <v>243</v>
      </c>
      <c r="K456" s="15"/>
      <c r="L456" s="15"/>
      <c r="M456" s="15"/>
    </row>
    <row r="457" spans="1:13">
      <c r="A457" s="15"/>
      <c r="B457" s="15"/>
      <c r="C457" s="15"/>
      <c r="D457" s="17"/>
      <c r="E457" s="13" t="s">
        <v>377</v>
      </c>
      <c r="F457" s="18">
        <v>1</v>
      </c>
      <c r="G457" s="19">
        <v>36</v>
      </c>
      <c r="H457" s="19">
        <v>0</v>
      </c>
      <c r="I457" s="19">
        <v>6.75</v>
      </c>
      <c r="J457" s="16">
        <f>OR(F457&lt;&gt;0,G457&lt;&gt;0,H457&lt;&gt;0,I457&lt;&gt;0)*(F457 + (F457 = 0))*(G457 + (G457 = 0))*(H457 + (H457 = 0))*(I457 + (I457 = 0))</f>
        <v>243</v>
      </c>
      <c r="K457" s="15"/>
      <c r="L457" s="15"/>
      <c r="M457" s="15"/>
    </row>
    <row r="458" spans="1:13">
      <c r="A458" s="15"/>
      <c r="B458" s="15"/>
      <c r="C458" s="15"/>
      <c r="D458" s="17"/>
      <c r="E458" s="13" t="s">
        <v>378</v>
      </c>
      <c r="F458" s="18">
        <v>1</v>
      </c>
      <c r="G458" s="19">
        <v>13.75</v>
      </c>
      <c r="H458" s="19">
        <v>0</v>
      </c>
      <c r="I458" s="19">
        <v>6.75</v>
      </c>
      <c r="J458" s="16">
        <f>OR(F458&lt;&gt;0,G458&lt;&gt;0,H458&lt;&gt;0,I458&lt;&gt;0)*(F458 + (F458 = 0))*(G458 + (G458 = 0))*(H458 + (H458 = 0))*(I458 + (I458 = 0))</f>
        <v>92.81</v>
      </c>
      <c r="K458" s="15"/>
      <c r="L458" s="15"/>
      <c r="M458" s="15"/>
    </row>
    <row r="459" spans="1:13">
      <c r="A459" s="15"/>
      <c r="B459" s="15"/>
      <c r="C459" s="15"/>
      <c r="D459" s="17"/>
      <c r="E459" s="13" t="s">
        <v>379</v>
      </c>
      <c r="F459" s="18">
        <v>1</v>
      </c>
      <c r="G459" s="19">
        <v>13.75</v>
      </c>
      <c r="H459" s="19">
        <v>0</v>
      </c>
      <c r="I459" s="19">
        <v>6.75</v>
      </c>
      <c r="J459" s="16">
        <f>OR(F459&lt;&gt;0,G459&lt;&gt;0,H459&lt;&gt;0,I459&lt;&gt;0)*(F459 + (F459 = 0))*(G459 + (G459 = 0))*(H459 + (H459 = 0))*(I459 + (I459 = 0))</f>
        <v>92.81</v>
      </c>
      <c r="K459" s="15"/>
      <c r="L459" s="15"/>
      <c r="M459" s="15"/>
    </row>
    <row r="460" spans="1:13">
      <c r="A460" s="15"/>
      <c r="B460" s="15"/>
      <c r="C460" s="15"/>
      <c r="D460" s="17"/>
      <c r="E460" s="15"/>
      <c r="F460" s="15"/>
      <c r="G460" s="15"/>
      <c r="H460" s="15"/>
      <c r="I460" s="15"/>
      <c r="J460" s="20" t="s">
        <v>380</v>
      </c>
      <c r="K460" s="12">
        <f>SUM(J455:J459)</f>
        <v>671.62</v>
      </c>
      <c r="L460" s="19">
        <v>17.010000000000002</v>
      </c>
      <c r="M460" s="12">
        <f>ROUND(L460*K460,2)</f>
        <v>11424.26</v>
      </c>
    </row>
    <row r="461" spans="1:13" ht="0.95" customHeight="1">
      <c r="A461" s="21"/>
      <c r="B461" s="21"/>
      <c r="C461" s="21"/>
      <c r="D461" s="22"/>
      <c r="E461" s="21"/>
      <c r="F461" s="21"/>
      <c r="G461" s="21"/>
      <c r="H461" s="21"/>
      <c r="I461" s="21"/>
      <c r="J461" s="21"/>
      <c r="K461" s="21"/>
      <c r="L461" s="21"/>
      <c r="M461" s="21"/>
    </row>
    <row r="462" spans="1:13">
      <c r="A462" s="13" t="s">
        <v>381</v>
      </c>
      <c r="B462" s="13" t="s">
        <v>20</v>
      </c>
      <c r="C462" s="13" t="s">
        <v>21</v>
      </c>
      <c r="D462" s="14" t="s">
        <v>382</v>
      </c>
      <c r="E462" s="15"/>
      <c r="F462" s="15"/>
      <c r="G462" s="15"/>
      <c r="H462" s="15"/>
      <c r="I462" s="15"/>
      <c r="J462" s="15"/>
      <c r="K462" s="16">
        <f>K503</f>
        <v>75.400000000000006</v>
      </c>
      <c r="L462" s="16">
        <f>L503</f>
        <v>28.11</v>
      </c>
      <c r="M462" s="16">
        <f>M503</f>
        <v>2119.4899999999998</v>
      </c>
    </row>
    <row r="463" spans="1:13" ht="326.25">
      <c r="A463" s="15"/>
      <c r="B463" s="15"/>
      <c r="C463" s="15"/>
      <c r="D463" s="17" t="s">
        <v>383</v>
      </c>
      <c r="E463" s="15"/>
      <c r="F463" s="15"/>
      <c r="G463" s="15"/>
      <c r="H463" s="15"/>
      <c r="I463" s="15"/>
      <c r="J463" s="15"/>
      <c r="K463" s="15"/>
      <c r="L463" s="15"/>
      <c r="M463" s="15"/>
    </row>
    <row r="464" spans="1:13">
      <c r="A464" s="15"/>
      <c r="B464" s="15"/>
      <c r="C464" s="15"/>
      <c r="D464" s="17"/>
      <c r="E464" s="13" t="s">
        <v>360</v>
      </c>
      <c r="F464" s="18">
        <v>0</v>
      </c>
      <c r="G464" s="19">
        <v>0</v>
      </c>
      <c r="H464" s="19">
        <v>0</v>
      </c>
      <c r="I464" s="19">
        <v>0</v>
      </c>
      <c r="J464" s="16">
        <f>OR(F464&lt;&gt;0,G464&lt;&gt;0,H464&lt;&gt;0,I464&lt;&gt;0)*(F464 + (F464 = 0))*(G464 + (G464 = 0))*(H464 + (H464 = 0))*(I464 + (I464 = 0))</f>
        <v>0</v>
      </c>
      <c r="K464" s="15"/>
      <c r="L464" s="15"/>
      <c r="M464" s="15"/>
    </row>
    <row r="465" spans="1:13">
      <c r="A465" s="15"/>
      <c r="B465" s="15"/>
      <c r="C465" s="15"/>
      <c r="D465" s="17"/>
      <c r="E465" s="13" t="s">
        <v>361</v>
      </c>
      <c r="F465" s="18">
        <v>1</v>
      </c>
      <c r="G465" s="19">
        <v>7</v>
      </c>
      <c r="H465" s="19">
        <v>0.4</v>
      </c>
      <c r="I465" s="19">
        <v>0</v>
      </c>
      <c r="J465" s="16">
        <f>OR(F465&lt;&gt;0,G465&lt;&gt;0,H465&lt;&gt;0,I465&lt;&gt;0)*(F465 + (F465 = 0))*(G465 + (G465 = 0))*(H465 + (H465 = 0))*(I465 + (I465 = 0))</f>
        <v>2.8</v>
      </c>
      <c r="K465" s="15"/>
      <c r="L465" s="15"/>
      <c r="M465" s="15"/>
    </row>
    <row r="466" spans="1:13">
      <c r="A466" s="15"/>
      <c r="B466" s="15"/>
      <c r="C466" s="15"/>
      <c r="D466" s="17"/>
      <c r="E466" s="13" t="s">
        <v>0</v>
      </c>
      <c r="F466" s="18">
        <v>1</v>
      </c>
      <c r="G466" s="19">
        <v>4</v>
      </c>
      <c r="H466" s="19">
        <v>0.3</v>
      </c>
      <c r="I466" s="19">
        <v>0</v>
      </c>
      <c r="J466" s="16">
        <f>OR(F466&lt;&gt;0,G466&lt;&gt;0,H466&lt;&gt;0,I466&lt;&gt;0)*(F466 + (F466 = 0))*(G466 + (G466 = 0))*(H466 + (H466 = 0))*(I466 + (I466 = 0))</f>
        <v>1.2</v>
      </c>
      <c r="K466" s="15"/>
      <c r="L466" s="15"/>
      <c r="M466" s="15"/>
    </row>
    <row r="467" spans="1:13">
      <c r="A467" s="15"/>
      <c r="B467" s="15"/>
      <c r="C467" s="15"/>
      <c r="D467" s="17"/>
      <c r="E467" s="13" t="s">
        <v>0</v>
      </c>
      <c r="F467" s="18">
        <v>1</v>
      </c>
      <c r="G467" s="19">
        <v>2</v>
      </c>
      <c r="H467" s="19">
        <v>0.6</v>
      </c>
      <c r="I467" s="19">
        <v>0</v>
      </c>
      <c r="J467" s="16">
        <f>OR(F467&lt;&gt;0,G467&lt;&gt;0,H467&lt;&gt;0,I467&lt;&gt;0)*(F467 + (F467 = 0))*(G467 + (G467 = 0))*(H467 + (H467 = 0))*(I467 + (I467 = 0))</f>
        <v>1.2</v>
      </c>
      <c r="K467" s="15"/>
      <c r="L467" s="15"/>
      <c r="M467" s="15"/>
    </row>
    <row r="468" spans="1:13">
      <c r="A468" s="15"/>
      <c r="B468" s="15"/>
      <c r="C468" s="15"/>
      <c r="D468" s="17"/>
      <c r="E468" s="13" t="s">
        <v>0</v>
      </c>
      <c r="F468" s="18">
        <v>1</v>
      </c>
      <c r="G468" s="19">
        <v>0.6</v>
      </c>
      <c r="H468" s="19">
        <v>0.4</v>
      </c>
      <c r="I468" s="19">
        <v>0</v>
      </c>
      <c r="J468" s="16">
        <f>OR(F468&lt;&gt;0,G468&lt;&gt;0,H468&lt;&gt;0,I468&lt;&gt;0)*(F468 + (F468 = 0))*(G468 + (G468 = 0))*(H468 + (H468 = 0))*(I468 + (I468 = 0))</f>
        <v>0.24</v>
      </c>
      <c r="K468" s="15"/>
      <c r="L468" s="15"/>
      <c r="M468" s="15"/>
    </row>
    <row r="469" spans="1:13">
      <c r="A469" s="15"/>
      <c r="B469" s="15"/>
      <c r="C469" s="15"/>
      <c r="D469" s="17"/>
      <c r="E469" s="13" t="s">
        <v>362</v>
      </c>
      <c r="F469" s="18">
        <v>1</v>
      </c>
      <c r="G469" s="19">
        <v>0</v>
      </c>
      <c r="H469" s="19">
        <v>0.4</v>
      </c>
      <c r="I469" s="19">
        <v>1.2</v>
      </c>
      <c r="J469" s="16">
        <f>OR(F469&lt;&gt;0,G469&lt;&gt;0,H469&lt;&gt;0,I469&lt;&gt;0)*(F469 + (F469 = 0))*(G469 + (G469 = 0))*(H469 + (H469 = 0))*(I469 + (I469 = 0))</f>
        <v>0.48</v>
      </c>
      <c r="K469" s="15"/>
      <c r="L469" s="15"/>
      <c r="M469" s="15"/>
    </row>
    <row r="470" spans="1:13">
      <c r="A470" s="15"/>
      <c r="B470" s="15"/>
      <c r="C470" s="15"/>
      <c r="D470" s="17"/>
      <c r="E470" s="13" t="s">
        <v>0</v>
      </c>
      <c r="F470" s="18">
        <v>2</v>
      </c>
      <c r="G470" s="19">
        <v>0</v>
      </c>
      <c r="H470" s="19">
        <v>0.4</v>
      </c>
      <c r="I470" s="19">
        <v>4.2</v>
      </c>
      <c r="J470" s="16">
        <f>OR(F470&lt;&gt;0,G470&lt;&gt;0,H470&lt;&gt;0,I470&lt;&gt;0)*(F470 + (F470 = 0))*(G470 + (G470 = 0))*(H470 + (H470 = 0))*(I470 + (I470 = 0))</f>
        <v>3.36</v>
      </c>
      <c r="K470" s="15"/>
      <c r="L470" s="15"/>
      <c r="M470" s="15"/>
    </row>
    <row r="471" spans="1:13">
      <c r="A471" s="15"/>
      <c r="B471" s="15"/>
      <c r="C471" s="15"/>
      <c r="D471" s="17"/>
      <c r="E471" s="13" t="s">
        <v>0</v>
      </c>
      <c r="F471" s="18">
        <v>1</v>
      </c>
      <c r="G471" s="19">
        <v>0</v>
      </c>
      <c r="H471" s="19">
        <v>1</v>
      </c>
      <c r="I471" s="19">
        <v>4.2</v>
      </c>
      <c r="J471" s="16">
        <f>OR(F471&lt;&gt;0,G471&lt;&gt;0,H471&lt;&gt;0,I471&lt;&gt;0)*(F471 + (F471 = 0))*(G471 + (G471 = 0))*(H471 + (H471 = 0))*(I471 + (I471 = 0))</f>
        <v>4.2</v>
      </c>
      <c r="K471" s="15"/>
      <c r="L471" s="15"/>
      <c r="M471" s="15"/>
    </row>
    <row r="472" spans="1:13">
      <c r="A472" s="15"/>
      <c r="B472" s="15"/>
      <c r="C472" s="15"/>
      <c r="D472" s="17"/>
      <c r="E472" s="13" t="s">
        <v>0</v>
      </c>
      <c r="F472" s="18">
        <v>1</v>
      </c>
      <c r="G472" s="19">
        <v>0</v>
      </c>
      <c r="H472" s="19">
        <v>0.5</v>
      </c>
      <c r="I472" s="19">
        <v>1.5</v>
      </c>
      <c r="J472" s="16">
        <f>OR(F472&lt;&gt;0,G472&lt;&gt;0,H472&lt;&gt;0,I472&lt;&gt;0)*(F472 + (F472 = 0))*(G472 + (G472 = 0))*(H472 + (H472 = 0))*(I472 + (I472 = 0))</f>
        <v>0.75</v>
      </c>
      <c r="K472" s="15"/>
      <c r="L472" s="15"/>
      <c r="M472" s="15"/>
    </row>
    <row r="473" spans="1:13">
      <c r="A473" s="15"/>
      <c r="B473" s="15"/>
      <c r="C473" s="15"/>
      <c r="D473" s="17"/>
      <c r="E473" s="13" t="s">
        <v>0</v>
      </c>
      <c r="F473" s="18">
        <v>2</v>
      </c>
      <c r="G473" s="19">
        <v>0</v>
      </c>
      <c r="H473" s="19">
        <v>0.6</v>
      </c>
      <c r="I473" s="19">
        <v>4.3</v>
      </c>
      <c r="J473" s="16">
        <f>OR(F473&lt;&gt;0,G473&lt;&gt;0,H473&lt;&gt;0,I473&lt;&gt;0)*(F473 + (F473 = 0))*(G473 + (G473 = 0))*(H473 + (H473 = 0))*(I473 + (I473 = 0))</f>
        <v>5.16</v>
      </c>
      <c r="K473" s="15"/>
      <c r="L473" s="15"/>
      <c r="M473" s="15"/>
    </row>
    <row r="474" spans="1:13">
      <c r="A474" s="15"/>
      <c r="B474" s="15"/>
      <c r="C474" s="15"/>
      <c r="D474" s="17"/>
      <c r="E474" s="13" t="s">
        <v>364</v>
      </c>
      <c r="F474" s="18">
        <v>0</v>
      </c>
      <c r="G474" s="19">
        <v>0</v>
      </c>
      <c r="H474" s="19">
        <v>0</v>
      </c>
      <c r="I474" s="19">
        <v>0</v>
      </c>
      <c r="J474" s="16">
        <f>OR(F474&lt;&gt;0,G474&lt;&gt;0,H474&lt;&gt;0,I474&lt;&gt;0)*(F474 + (F474 = 0))*(G474 + (G474 = 0))*(H474 + (H474 = 0))*(I474 + (I474 = 0))</f>
        <v>0</v>
      </c>
      <c r="K474" s="15"/>
      <c r="L474" s="15"/>
      <c r="M474" s="15"/>
    </row>
    <row r="475" spans="1:13">
      <c r="A475" s="15"/>
      <c r="B475" s="15"/>
      <c r="C475" s="15"/>
      <c r="D475" s="17"/>
      <c r="E475" s="13" t="s">
        <v>361</v>
      </c>
      <c r="F475" s="18">
        <v>1</v>
      </c>
      <c r="G475" s="19">
        <v>1.1000000000000001</v>
      </c>
      <c r="H475" s="19">
        <v>0.4</v>
      </c>
      <c r="I475" s="19">
        <v>0</v>
      </c>
      <c r="J475" s="16">
        <f>OR(F475&lt;&gt;0,G475&lt;&gt;0,H475&lt;&gt;0,I475&lt;&gt;0)*(F475 + (F475 = 0))*(G475 + (G475 = 0))*(H475 + (H475 = 0))*(I475 + (I475 = 0))</f>
        <v>0.44</v>
      </c>
      <c r="K475" s="15"/>
      <c r="L475" s="15"/>
      <c r="M475" s="15"/>
    </row>
    <row r="476" spans="1:13">
      <c r="A476" s="15"/>
      <c r="B476" s="15"/>
      <c r="C476" s="15"/>
      <c r="D476" s="17"/>
      <c r="E476" s="13" t="s">
        <v>0</v>
      </c>
      <c r="F476" s="18">
        <v>1</v>
      </c>
      <c r="G476" s="19">
        <v>1.6</v>
      </c>
      <c r="H476" s="19">
        <v>0.4</v>
      </c>
      <c r="I476" s="19">
        <v>0</v>
      </c>
      <c r="J476" s="16">
        <f>OR(F476&lt;&gt;0,G476&lt;&gt;0,H476&lt;&gt;0,I476&lt;&gt;0)*(F476 + (F476 = 0))*(G476 + (G476 = 0))*(H476 + (H476 = 0))*(I476 + (I476 = 0))</f>
        <v>0.64</v>
      </c>
      <c r="K476" s="15"/>
      <c r="L476" s="15"/>
      <c r="M476" s="15"/>
    </row>
    <row r="477" spans="1:13">
      <c r="A477" s="15"/>
      <c r="B477" s="15"/>
      <c r="C477" s="15"/>
      <c r="D477" s="17"/>
      <c r="E477" s="13" t="s">
        <v>0</v>
      </c>
      <c r="F477" s="18">
        <v>1</v>
      </c>
      <c r="G477" s="19">
        <v>10.1</v>
      </c>
      <c r="H477" s="19">
        <v>0.4</v>
      </c>
      <c r="I477" s="19">
        <v>0</v>
      </c>
      <c r="J477" s="16">
        <f>OR(F477&lt;&gt;0,G477&lt;&gt;0,H477&lt;&gt;0,I477&lt;&gt;0)*(F477 + (F477 = 0))*(G477 + (G477 = 0))*(H477 + (H477 = 0))*(I477 + (I477 = 0))</f>
        <v>4.04</v>
      </c>
      <c r="K477" s="15"/>
      <c r="L477" s="15"/>
      <c r="M477" s="15"/>
    </row>
    <row r="478" spans="1:13">
      <c r="A478" s="15"/>
      <c r="B478" s="15"/>
      <c r="C478" s="15"/>
      <c r="D478" s="17"/>
      <c r="E478" s="13" t="s">
        <v>0</v>
      </c>
      <c r="F478" s="18">
        <v>2</v>
      </c>
      <c r="G478" s="19">
        <v>0.5</v>
      </c>
      <c r="H478" s="19">
        <v>0.5</v>
      </c>
      <c r="I478" s="19">
        <v>0</v>
      </c>
      <c r="J478" s="16">
        <f>OR(F478&lt;&gt;0,G478&lt;&gt;0,H478&lt;&gt;0,I478&lt;&gt;0)*(F478 + (F478 = 0))*(G478 + (G478 = 0))*(H478 + (H478 = 0))*(I478 + (I478 = 0))</f>
        <v>0.5</v>
      </c>
      <c r="K478" s="15"/>
      <c r="L478" s="15"/>
      <c r="M478" s="15"/>
    </row>
    <row r="479" spans="1:13">
      <c r="A479" s="15"/>
      <c r="B479" s="15"/>
      <c r="C479" s="15"/>
      <c r="D479" s="17"/>
      <c r="E479" s="13" t="s">
        <v>0</v>
      </c>
      <c r="F479" s="18">
        <v>1</v>
      </c>
      <c r="G479" s="19">
        <v>1.4</v>
      </c>
      <c r="H479" s="19">
        <v>0.4</v>
      </c>
      <c r="I479" s="19">
        <v>0</v>
      </c>
      <c r="J479" s="16">
        <f>OR(F479&lt;&gt;0,G479&lt;&gt;0,H479&lt;&gt;0,I479&lt;&gt;0)*(F479 + (F479 = 0))*(G479 + (G479 = 0))*(H479 + (H479 = 0))*(I479 + (I479 = 0))</f>
        <v>0.56000000000000005</v>
      </c>
      <c r="K479" s="15"/>
      <c r="L479" s="15"/>
      <c r="M479" s="15"/>
    </row>
    <row r="480" spans="1:13">
      <c r="A480" s="15"/>
      <c r="B480" s="15"/>
      <c r="C480" s="15"/>
      <c r="D480" s="17"/>
      <c r="E480" s="13" t="s">
        <v>0</v>
      </c>
      <c r="F480" s="18">
        <v>1</v>
      </c>
      <c r="G480" s="19">
        <v>1.7</v>
      </c>
      <c r="H480" s="19">
        <v>0.4</v>
      </c>
      <c r="I480" s="19">
        <v>0</v>
      </c>
      <c r="J480" s="16">
        <f>OR(F480&lt;&gt;0,G480&lt;&gt;0,H480&lt;&gt;0,I480&lt;&gt;0)*(F480 + (F480 = 0))*(G480 + (G480 = 0))*(H480 + (H480 = 0))*(I480 + (I480 = 0))</f>
        <v>0.68</v>
      </c>
      <c r="K480" s="15"/>
      <c r="L480" s="15"/>
      <c r="M480" s="15"/>
    </row>
    <row r="481" spans="1:13">
      <c r="A481" s="15"/>
      <c r="B481" s="15"/>
      <c r="C481" s="15"/>
      <c r="D481" s="17"/>
      <c r="E481" s="13" t="s">
        <v>0</v>
      </c>
      <c r="F481" s="18">
        <v>1</v>
      </c>
      <c r="G481" s="19">
        <v>1.2</v>
      </c>
      <c r="H481" s="19">
        <v>0.4</v>
      </c>
      <c r="I481" s="19">
        <v>0</v>
      </c>
      <c r="J481" s="16">
        <f>OR(F481&lt;&gt;0,G481&lt;&gt;0,H481&lt;&gt;0,I481&lt;&gt;0)*(F481 + (F481 = 0))*(G481 + (G481 = 0))*(H481 + (H481 = 0))*(I481 + (I481 = 0))</f>
        <v>0.48</v>
      </c>
      <c r="K481" s="15"/>
      <c r="L481" s="15"/>
      <c r="M481" s="15"/>
    </row>
    <row r="482" spans="1:13">
      <c r="A482" s="15"/>
      <c r="B482" s="15"/>
      <c r="C482" s="15"/>
      <c r="D482" s="17"/>
      <c r="E482" s="13" t="s">
        <v>0</v>
      </c>
      <c r="F482" s="18">
        <v>1</v>
      </c>
      <c r="G482" s="19">
        <v>1.1000000000000001</v>
      </c>
      <c r="H482" s="19">
        <v>0.4</v>
      </c>
      <c r="I482" s="19">
        <v>0</v>
      </c>
      <c r="J482" s="16">
        <f>OR(F482&lt;&gt;0,G482&lt;&gt;0,H482&lt;&gt;0,I482&lt;&gt;0)*(F482 + (F482 = 0))*(G482 + (G482 = 0))*(H482 + (H482 = 0))*(I482 + (I482 = 0))</f>
        <v>0.44</v>
      </c>
      <c r="K482" s="15"/>
      <c r="L482" s="15"/>
      <c r="M482" s="15"/>
    </row>
    <row r="483" spans="1:13">
      <c r="A483" s="15"/>
      <c r="B483" s="15"/>
      <c r="C483" s="15"/>
      <c r="D483" s="17"/>
      <c r="E483" s="13" t="s">
        <v>362</v>
      </c>
      <c r="F483" s="18">
        <v>1</v>
      </c>
      <c r="G483" s="19">
        <v>0</v>
      </c>
      <c r="H483" s="19">
        <v>1.5</v>
      </c>
      <c r="I483" s="19">
        <v>4.2</v>
      </c>
      <c r="J483" s="16">
        <f>OR(F483&lt;&gt;0,G483&lt;&gt;0,H483&lt;&gt;0,I483&lt;&gt;0)*(F483 + (F483 = 0))*(G483 + (G483 = 0))*(H483 + (H483 = 0))*(I483 + (I483 = 0))</f>
        <v>6.3</v>
      </c>
      <c r="K483" s="15"/>
      <c r="L483" s="15"/>
      <c r="M483" s="15"/>
    </row>
    <row r="484" spans="1:13">
      <c r="A484" s="15"/>
      <c r="B484" s="15"/>
      <c r="C484" s="15"/>
      <c r="D484" s="17"/>
      <c r="E484" s="13" t="s">
        <v>0</v>
      </c>
      <c r="F484" s="18">
        <v>1</v>
      </c>
      <c r="G484" s="19">
        <v>0</v>
      </c>
      <c r="H484" s="19">
        <v>0.4</v>
      </c>
      <c r="I484" s="19">
        <v>1.2</v>
      </c>
      <c r="J484" s="16">
        <f>OR(F484&lt;&gt;0,G484&lt;&gt;0,H484&lt;&gt;0,I484&lt;&gt;0)*(F484 + (F484 = 0))*(G484 + (G484 = 0))*(H484 + (H484 = 0))*(I484 + (I484 = 0))</f>
        <v>0.48</v>
      </c>
      <c r="K484" s="15"/>
      <c r="L484" s="15"/>
      <c r="M484" s="15"/>
    </row>
    <row r="485" spans="1:13">
      <c r="A485" s="15"/>
      <c r="B485" s="15"/>
      <c r="C485" s="15"/>
      <c r="D485" s="17"/>
      <c r="E485" s="13" t="s">
        <v>0</v>
      </c>
      <c r="F485" s="18">
        <v>1</v>
      </c>
      <c r="G485" s="19">
        <v>0</v>
      </c>
      <c r="H485" s="19">
        <v>0.5</v>
      </c>
      <c r="I485" s="19">
        <v>1.7</v>
      </c>
      <c r="J485" s="16">
        <f>OR(F485&lt;&gt;0,G485&lt;&gt;0,H485&lt;&gt;0,I485&lt;&gt;0)*(F485 + (F485 = 0))*(G485 + (G485 = 0))*(H485 + (H485 = 0))*(I485 + (I485 = 0))</f>
        <v>0.85</v>
      </c>
      <c r="K485" s="15"/>
      <c r="L485" s="15"/>
      <c r="M485" s="15"/>
    </row>
    <row r="486" spans="1:13">
      <c r="A486" s="15"/>
      <c r="B486" s="15"/>
      <c r="C486" s="15"/>
      <c r="D486" s="17"/>
      <c r="E486" s="13" t="s">
        <v>0</v>
      </c>
      <c r="F486" s="18">
        <v>1</v>
      </c>
      <c r="G486" s="19">
        <v>0</v>
      </c>
      <c r="H486" s="19">
        <v>0.5</v>
      </c>
      <c r="I486" s="19">
        <v>1</v>
      </c>
      <c r="J486" s="16">
        <f>OR(F486&lt;&gt;0,G486&lt;&gt;0,H486&lt;&gt;0,I486&lt;&gt;0)*(F486 + (F486 = 0))*(G486 + (G486 = 0))*(H486 + (H486 = 0))*(I486 + (I486 = 0))</f>
        <v>0.5</v>
      </c>
      <c r="K486" s="15"/>
      <c r="L486" s="15"/>
      <c r="M486" s="15"/>
    </row>
    <row r="487" spans="1:13">
      <c r="A487" s="15"/>
      <c r="B487" s="15"/>
      <c r="C487" s="15"/>
      <c r="D487" s="17"/>
      <c r="E487" s="13" t="s">
        <v>365</v>
      </c>
      <c r="F487" s="18">
        <v>0</v>
      </c>
      <c r="G487" s="19">
        <v>0</v>
      </c>
      <c r="H487" s="19">
        <v>0</v>
      </c>
      <c r="I487" s="19">
        <v>0</v>
      </c>
      <c r="J487" s="16">
        <f>OR(F487&lt;&gt;0,G487&lt;&gt;0,H487&lt;&gt;0,I487&lt;&gt;0)*(F487 + (F487 = 0))*(G487 + (G487 = 0))*(H487 + (H487 = 0))*(I487 + (I487 = 0))</f>
        <v>0</v>
      </c>
      <c r="K487" s="15"/>
      <c r="L487" s="15"/>
      <c r="M487" s="15"/>
    </row>
    <row r="488" spans="1:13">
      <c r="A488" s="15"/>
      <c r="B488" s="15"/>
      <c r="C488" s="15"/>
      <c r="D488" s="17"/>
      <c r="E488" s="13" t="s">
        <v>361</v>
      </c>
      <c r="F488" s="18">
        <v>0</v>
      </c>
      <c r="G488" s="19">
        <v>0</v>
      </c>
      <c r="H488" s="19">
        <v>0</v>
      </c>
      <c r="I488" s="19">
        <v>0</v>
      </c>
      <c r="J488" s="16">
        <f>OR(F488&lt;&gt;0,G488&lt;&gt;0,H488&lt;&gt;0,I488&lt;&gt;0)*(F488 + (F488 = 0))*(G488 + (G488 = 0))*(H488 + (H488 = 0))*(I488 + (I488 = 0))</f>
        <v>0</v>
      </c>
      <c r="K488" s="15"/>
      <c r="L488" s="15"/>
      <c r="M488" s="15"/>
    </row>
    <row r="489" spans="1:13">
      <c r="A489" s="15"/>
      <c r="B489" s="15"/>
      <c r="C489" s="15"/>
      <c r="D489" s="17"/>
      <c r="E489" s="13" t="s">
        <v>366</v>
      </c>
      <c r="F489" s="18">
        <v>1</v>
      </c>
      <c r="G489" s="19">
        <v>3</v>
      </c>
      <c r="H489" s="19">
        <v>0.4</v>
      </c>
      <c r="I489" s="19">
        <v>0</v>
      </c>
      <c r="J489" s="16">
        <f>OR(F489&lt;&gt;0,G489&lt;&gt;0,H489&lt;&gt;0,I489&lt;&gt;0)*(F489 + (F489 = 0))*(G489 + (G489 = 0))*(H489 + (H489 = 0))*(I489 + (I489 = 0))</f>
        <v>1.2</v>
      </c>
      <c r="K489" s="15"/>
      <c r="L489" s="15"/>
      <c r="M489" s="15"/>
    </row>
    <row r="490" spans="1:13">
      <c r="A490" s="15"/>
      <c r="B490" s="15"/>
      <c r="C490" s="15"/>
      <c r="D490" s="17"/>
      <c r="E490" s="13" t="s">
        <v>367</v>
      </c>
      <c r="F490" s="18">
        <v>1</v>
      </c>
      <c r="G490" s="19">
        <v>5</v>
      </c>
      <c r="H490" s="19">
        <v>0</v>
      </c>
      <c r="I490" s="19">
        <v>1</v>
      </c>
      <c r="J490" s="16">
        <f>OR(F490&lt;&gt;0,G490&lt;&gt;0,H490&lt;&gt;0,I490&lt;&gt;0)*(F490 + (F490 = 0))*(G490 + (G490 = 0))*(H490 + (H490 = 0))*(I490 + (I490 = 0))</f>
        <v>5</v>
      </c>
      <c r="K490" s="15"/>
      <c r="L490" s="15"/>
      <c r="M490" s="15"/>
    </row>
    <row r="491" spans="1:13">
      <c r="A491" s="15"/>
      <c r="B491" s="15"/>
      <c r="C491" s="15"/>
      <c r="D491" s="17"/>
      <c r="E491" s="13" t="s">
        <v>0</v>
      </c>
      <c r="F491" s="18">
        <v>1</v>
      </c>
      <c r="G491" s="19">
        <v>4.2</v>
      </c>
      <c r="H491" s="19">
        <v>0</v>
      </c>
      <c r="I491" s="19">
        <v>1.2</v>
      </c>
      <c r="J491" s="16">
        <f>OR(F491&lt;&gt;0,G491&lt;&gt;0,H491&lt;&gt;0,I491&lt;&gt;0)*(F491 + (F491 = 0))*(G491 + (G491 = 0))*(H491 + (H491 = 0))*(I491 + (I491 = 0))</f>
        <v>5.04</v>
      </c>
      <c r="K491" s="15"/>
      <c r="L491" s="15"/>
      <c r="M491" s="15"/>
    </row>
    <row r="492" spans="1:13">
      <c r="A492" s="15"/>
      <c r="B492" s="15"/>
      <c r="C492" s="15"/>
      <c r="D492" s="17"/>
      <c r="E492" s="13" t="s">
        <v>368</v>
      </c>
      <c r="F492" s="18">
        <v>1</v>
      </c>
      <c r="G492" s="19">
        <v>0.6</v>
      </c>
      <c r="H492" s="19">
        <v>0.4</v>
      </c>
      <c r="I492" s="19">
        <v>0</v>
      </c>
      <c r="J492" s="16">
        <f>OR(F492&lt;&gt;0,G492&lt;&gt;0,H492&lt;&gt;0,I492&lt;&gt;0)*(F492 + (F492 = 0))*(G492 + (G492 = 0))*(H492 + (H492 = 0))*(I492 + (I492 = 0))</f>
        <v>0.24</v>
      </c>
      <c r="K492" s="15"/>
      <c r="L492" s="15"/>
      <c r="M492" s="15"/>
    </row>
    <row r="493" spans="1:13">
      <c r="A493" s="15"/>
      <c r="B493" s="15"/>
      <c r="C493" s="15"/>
      <c r="D493" s="17"/>
      <c r="E493" s="13" t="s">
        <v>0</v>
      </c>
      <c r="F493" s="18">
        <v>1</v>
      </c>
      <c r="G493" s="19">
        <v>1.5</v>
      </c>
      <c r="H493" s="19">
        <v>0.4</v>
      </c>
      <c r="I493" s="19">
        <v>0</v>
      </c>
      <c r="J493" s="16">
        <f>OR(F493&lt;&gt;0,G493&lt;&gt;0,H493&lt;&gt;0,I493&lt;&gt;0)*(F493 + (F493 = 0))*(G493 + (G493 = 0))*(H493 + (H493 = 0))*(I493 + (I493 = 0))</f>
        <v>0.6</v>
      </c>
      <c r="K493" s="15"/>
      <c r="L493" s="15"/>
      <c r="M493" s="15"/>
    </row>
    <row r="494" spans="1:13">
      <c r="A494" s="15"/>
      <c r="B494" s="15"/>
      <c r="C494" s="15"/>
      <c r="D494" s="17"/>
      <c r="E494" s="13" t="s">
        <v>0</v>
      </c>
      <c r="F494" s="18">
        <v>2</v>
      </c>
      <c r="G494" s="19">
        <v>0.6</v>
      </c>
      <c r="H494" s="19">
        <v>0.4</v>
      </c>
      <c r="I494" s="19">
        <v>0</v>
      </c>
      <c r="J494" s="16">
        <f>OR(F494&lt;&gt;0,G494&lt;&gt;0,H494&lt;&gt;0,I494&lt;&gt;0)*(F494 + (F494 = 0))*(G494 + (G494 = 0))*(H494 + (H494 = 0))*(I494 + (I494 = 0))</f>
        <v>0.48</v>
      </c>
      <c r="K494" s="15"/>
      <c r="L494" s="15"/>
      <c r="M494" s="15"/>
    </row>
    <row r="495" spans="1:13">
      <c r="A495" s="15"/>
      <c r="B495" s="15"/>
      <c r="C495" s="15"/>
      <c r="D495" s="17"/>
      <c r="E495" s="13" t="s">
        <v>0</v>
      </c>
      <c r="F495" s="18">
        <v>2</v>
      </c>
      <c r="G495" s="19">
        <v>2</v>
      </c>
      <c r="H495" s="19">
        <v>0.4</v>
      </c>
      <c r="I495" s="19">
        <v>0</v>
      </c>
      <c r="J495" s="16">
        <f>OR(F495&lt;&gt;0,G495&lt;&gt;0,H495&lt;&gt;0,I495&lt;&gt;0)*(F495 + (F495 = 0))*(G495 + (G495 = 0))*(H495 + (H495 = 0))*(I495 + (I495 = 0))</f>
        <v>1.6</v>
      </c>
      <c r="K495" s="15"/>
      <c r="L495" s="15"/>
      <c r="M495" s="15"/>
    </row>
    <row r="496" spans="1:13">
      <c r="A496" s="15"/>
      <c r="B496" s="15"/>
      <c r="C496" s="15"/>
      <c r="D496" s="17"/>
      <c r="E496" s="13" t="s">
        <v>362</v>
      </c>
      <c r="F496" s="18">
        <v>1</v>
      </c>
      <c r="G496" s="19">
        <v>0</v>
      </c>
      <c r="H496" s="19">
        <v>0.6</v>
      </c>
      <c r="I496" s="19">
        <v>3</v>
      </c>
      <c r="J496" s="16">
        <f>OR(F496&lt;&gt;0,G496&lt;&gt;0,H496&lt;&gt;0,I496&lt;&gt;0)*(F496 + (F496 = 0))*(G496 + (G496 = 0))*(H496 + (H496 = 0))*(I496 + (I496 = 0))</f>
        <v>1.8</v>
      </c>
      <c r="K496" s="15"/>
      <c r="L496" s="15"/>
      <c r="M496" s="15"/>
    </row>
    <row r="497" spans="1:13">
      <c r="A497" s="15"/>
      <c r="B497" s="15"/>
      <c r="C497" s="15"/>
      <c r="D497" s="17"/>
      <c r="E497" s="13" t="s">
        <v>0</v>
      </c>
      <c r="F497" s="18">
        <v>1</v>
      </c>
      <c r="G497" s="19">
        <v>0</v>
      </c>
      <c r="H497" s="19">
        <v>0.6</v>
      </c>
      <c r="I497" s="19">
        <v>6.2</v>
      </c>
      <c r="J497" s="16">
        <f>OR(F497&lt;&gt;0,G497&lt;&gt;0,H497&lt;&gt;0,I497&lt;&gt;0)*(F497 + (F497 = 0))*(G497 + (G497 = 0))*(H497 + (H497 = 0))*(I497 + (I497 = 0))</f>
        <v>3.72</v>
      </c>
      <c r="K497" s="15"/>
      <c r="L497" s="15"/>
      <c r="M497" s="15"/>
    </row>
    <row r="498" spans="1:13">
      <c r="A498" s="15"/>
      <c r="B498" s="15"/>
      <c r="C498" s="15"/>
      <c r="D498" s="17"/>
      <c r="E498" s="13" t="s">
        <v>0</v>
      </c>
      <c r="F498" s="18">
        <v>1</v>
      </c>
      <c r="G498" s="19">
        <v>0</v>
      </c>
      <c r="H498" s="19">
        <v>0.6</v>
      </c>
      <c r="I498" s="19">
        <v>5</v>
      </c>
      <c r="J498" s="16">
        <f>OR(F498&lt;&gt;0,G498&lt;&gt;0,H498&lt;&gt;0,I498&lt;&gt;0)*(F498 + (F498 = 0))*(G498 + (G498 = 0))*(H498 + (H498 = 0))*(I498 + (I498 = 0))</f>
        <v>3</v>
      </c>
      <c r="K498" s="15"/>
      <c r="L498" s="15"/>
      <c r="M498" s="15"/>
    </row>
    <row r="499" spans="1:13">
      <c r="A499" s="15"/>
      <c r="B499" s="15"/>
      <c r="C499" s="15"/>
      <c r="D499" s="17"/>
      <c r="E499" s="13" t="s">
        <v>369</v>
      </c>
      <c r="F499" s="18">
        <v>0</v>
      </c>
      <c r="G499" s="19">
        <v>0</v>
      </c>
      <c r="H499" s="19">
        <v>0</v>
      </c>
      <c r="I499" s="19">
        <v>0</v>
      </c>
      <c r="J499" s="16">
        <f>OR(F499&lt;&gt;0,G499&lt;&gt;0,H499&lt;&gt;0,I499&lt;&gt;0)*(F499 + (F499 = 0))*(G499 + (G499 = 0))*(H499 + (H499 = 0))*(I499 + (I499 = 0))</f>
        <v>0</v>
      </c>
      <c r="K499" s="15"/>
      <c r="L499" s="15"/>
      <c r="M499" s="15"/>
    </row>
    <row r="500" spans="1:13">
      <c r="A500" s="15"/>
      <c r="B500" s="15"/>
      <c r="C500" s="15"/>
      <c r="D500" s="17"/>
      <c r="E500" s="13" t="s">
        <v>361</v>
      </c>
      <c r="F500" s="18">
        <v>0</v>
      </c>
      <c r="G500" s="19">
        <v>0</v>
      </c>
      <c r="H500" s="19">
        <v>0</v>
      </c>
      <c r="I500" s="19">
        <v>0</v>
      </c>
      <c r="J500" s="16">
        <f>OR(F500&lt;&gt;0,G500&lt;&gt;0,H500&lt;&gt;0,I500&lt;&gt;0)*(F500 + (F500 = 0))*(G500 + (G500 = 0))*(H500 + (H500 = 0))*(I500 + (I500 = 0))</f>
        <v>0</v>
      </c>
      <c r="K500" s="15"/>
      <c r="L500" s="15"/>
      <c r="M500" s="15"/>
    </row>
    <row r="501" spans="1:13">
      <c r="A501" s="15"/>
      <c r="B501" s="15"/>
      <c r="C501" s="15"/>
      <c r="D501" s="17"/>
      <c r="E501" s="13" t="s">
        <v>368</v>
      </c>
      <c r="F501" s="18">
        <v>5</v>
      </c>
      <c r="G501" s="19">
        <v>0.55000000000000004</v>
      </c>
      <c r="H501" s="19">
        <v>0.4</v>
      </c>
      <c r="I501" s="19">
        <v>0</v>
      </c>
      <c r="J501" s="16">
        <f>OR(F501&lt;&gt;0,G501&lt;&gt;0,H501&lt;&gt;0,I501&lt;&gt;0)*(F501 + (F501 = 0))*(G501 + (G501 = 0))*(H501 + (H501 = 0))*(I501 + (I501 = 0))</f>
        <v>1.1000000000000001</v>
      </c>
      <c r="K501" s="15"/>
      <c r="L501" s="15"/>
      <c r="M501" s="15"/>
    </row>
    <row r="502" spans="1:13">
      <c r="A502" s="15"/>
      <c r="B502" s="15"/>
      <c r="C502" s="15"/>
      <c r="D502" s="17"/>
      <c r="E502" s="13" t="s">
        <v>362</v>
      </c>
      <c r="F502" s="18">
        <v>4</v>
      </c>
      <c r="G502" s="19">
        <v>0</v>
      </c>
      <c r="H502" s="19">
        <v>0.6</v>
      </c>
      <c r="I502" s="19">
        <v>6.8</v>
      </c>
      <c r="J502" s="16">
        <f>OR(F502&lt;&gt;0,G502&lt;&gt;0,H502&lt;&gt;0,I502&lt;&gt;0)*(F502 + (F502 = 0))*(G502 + (G502 = 0))*(H502 + (H502 = 0))*(I502 + (I502 = 0))</f>
        <v>16.32</v>
      </c>
      <c r="K502" s="15"/>
      <c r="L502" s="15"/>
      <c r="M502" s="15"/>
    </row>
    <row r="503" spans="1:13">
      <c r="A503" s="15"/>
      <c r="B503" s="15"/>
      <c r="C503" s="15"/>
      <c r="D503" s="17"/>
      <c r="E503" s="15"/>
      <c r="F503" s="15"/>
      <c r="G503" s="15"/>
      <c r="H503" s="15"/>
      <c r="I503" s="15"/>
      <c r="J503" s="20" t="s">
        <v>384</v>
      </c>
      <c r="K503" s="12">
        <f>SUM(J464:J502)</f>
        <v>75.400000000000006</v>
      </c>
      <c r="L503" s="19">
        <v>28.11</v>
      </c>
      <c r="M503" s="12">
        <f>ROUND(L503*K503,2)</f>
        <v>2119.4899999999998</v>
      </c>
    </row>
    <row r="504" spans="1:13" ht="0.95" customHeight="1">
      <c r="A504" s="21"/>
      <c r="B504" s="21"/>
      <c r="C504" s="21"/>
      <c r="D504" s="22"/>
      <c r="E504" s="21"/>
      <c r="F504" s="21"/>
      <c r="G504" s="21"/>
      <c r="H504" s="21"/>
      <c r="I504" s="21"/>
      <c r="J504" s="21"/>
      <c r="K504" s="21"/>
      <c r="L504" s="21"/>
      <c r="M504" s="21"/>
    </row>
    <row r="505" spans="1:13">
      <c r="A505" s="13" t="s">
        <v>385</v>
      </c>
      <c r="B505" s="13" t="s">
        <v>20</v>
      </c>
      <c r="C505" s="13" t="s">
        <v>253</v>
      </c>
      <c r="D505" s="14" t="s">
        <v>386</v>
      </c>
      <c r="E505" s="15"/>
      <c r="F505" s="15"/>
      <c r="G505" s="15"/>
      <c r="H505" s="15"/>
      <c r="I505" s="15"/>
      <c r="J505" s="15"/>
      <c r="K505" s="16">
        <f>K546</f>
        <v>129.29</v>
      </c>
      <c r="L505" s="16">
        <f>L546</f>
        <v>103.72</v>
      </c>
      <c r="M505" s="16">
        <f>M546</f>
        <v>13409.96</v>
      </c>
    </row>
    <row r="506" spans="1:13" ht="270">
      <c r="A506" s="15"/>
      <c r="B506" s="15"/>
      <c r="C506" s="15"/>
      <c r="D506" s="17" t="s">
        <v>387</v>
      </c>
      <c r="E506" s="15"/>
      <c r="F506" s="15"/>
      <c r="G506" s="15"/>
      <c r="H506" s="15"/>
      <c r="I506" s="15"/>
      <c r="J506" s="15"/>
      <c r="K506" s="15"/>
      <c r="L506" s="15"/>
      <c r="M506" s="15"/>
    </row>
    <row r="507" spans="1:13">
      <c r="A507" s="15"/>
      <c r="B507" s="15"/>
      <c r="C507" s="15"/>
      <c r="D507" s="17"/>
      <c r="E507" s="13" t="s">
        <v>360</v>
      </c>
      <c r="F507" s="18">
        <v>0</v>
      </c>
      <c r="G507" s="19">
        <v>0</v>
      </c>
      <c r="H507" s="19">
        <v>0</v>
      </c>
      <c r="I507" s="19">
        <v>0</v>
      </c>
      <c r="J507" s="16">
        <f>OR(F507&lt;&gt;0,G507&lt;&gt;0,H507&lt;&gt;0,I507&lt;&gt;0)*(F507 + (F507 = 0))*(G507 + (G507 = 0))*(H507 + (H507 = 0))*(I507 + (I507 = 0))</f>
        <v>0</v>
      </c>
      <c r="K507" s="15"/>
      <c r="L507" s="15"/>
      <c r="M507" s="15"/>
    </row>
    <row r="508" spans="1:13">
      <c r="A508" s="15"/>
      <c r="B508" s="15"/>
      <c r="C508" s="15"/>
      <c r="D508" s="17"/>
      <c r="E508" s="13" t="s">
        <v>361</v>
      </c>
      <c r="F508" s="18">
        <v>1</v>
      </c>
      <c r="G508" s="19">
        <v>7</v>
      </c>
      <c r="H508" s="19">
        <v>0</v>
      </c>
      <c r="I508" s="19">
        <v>0</v>
      </c>
      <c r="J508" s="16">
        <f>OR(F508&lt;&gt;0,G508&lt;&gt;0,H508&lt;&gt;0,I508&lt;&gt;0)*(F508 + (F508 = 0))*(G508 + (G508 = 0))*(H508 + (H508 = 0))*(I508 + (I508 = 0))</f>
        <v>7</v>
      </c>
      <c r="K508" s="15"/>
      <c r="L508" s="15"/>
      <c r="M508" s="15"/>
    </row>
    <row r="509" spans="1:13">
      <c r="A509" s="15"/>
      <c r="B509" s="15"/>
      <c r="C509" s="15"/>
      <c r="D509" s="17"/>
      <c r="E509" s="13" t="s">
        <v>0</v>
      </c>
      <c r="F509" s="18">
        <v>1</v>
      </c>
      <c r="G509" s="19">
        <v>4</v>
      </c>
      <c r="H509" s="19">
        <v>0</v>
      </c>
      <c r="I509" s="19">
        <v>0</v>
      </c>
      <c r="J509" s="16">
        <f>OR(F509&lt;&gt;0,G509&lt;&gt;0,H509&lt;&gt;0,I509&lt;&gt;0)*(F509 + (F509 = 0))*(G509 + (G509 = 0))*(H509 + (H509 = 0))*(I509 + (I509 = 0))</f>
        <v>4</v>
      </c>
      <c r="K509" s="15"/>
      <c r="L509" s="15"/>
      <c r="M509" s="15"/>
    </row>
    <row r="510" spans="1:13">
      <c r="A510" s="15"/>
      <c r="B510" s="15"/>
      <c r="C510" s="15"/>
      <c r="D510" s="17"/>
      <c r="E510" s="13" t="s">
        <v>0</v>
      </c>
      <c r="F510" s="18">
        <v>1</v>
      </c>
      <c r="G510" s="19">
        <v>2</v>
      </c>
      <c r="H510" s="19">
        <v>0</v>
      </c>
      <c r="I510" s="19">
        <v>0</v>
      </c>
      <c r="J510" s="16">
        <f>OR(F510&lt;&gt;0,G510&lt;&gt;0,H510&lt;&gt;0,I510&lt;&gt;0)*(F510 + (F510 = 0))*(G510 + (G510 = 0))*(H510 + (H510 = 0))*(I510 + (I510 = 0))</f>
        <v>2</v>
      </c>
      <c r="K510" s="15"/>
      <c r="L510" s="15"/>
      <c r="M510" s="15"/>
    </row>
    <row r="511" spans="1:13">
      <c r="A511" s="15"/>
      <c r="B511" s="15"/>
      <c r="C511" s="15"/>
      <c r="D511" s="17"/>
      <c r="E511" s="13" t="s">
        <v>0</v>
      </c>
      <c r="F511" s="18">
        <v>1</v>
      </c>
      <c r="G511" s="19">
        <v>0.6</v>
      </c>
      <c r="H511" s="19">
        <v>0</v>
      </c>
      <c r="I511" s="19">
        <v>0</v>
      </c>
      <c r="J511" s="16">
        <f>OR(F511&lt;&gt;0,G511&lt;&gt;0,H511&lt;&gt;0,I511&lt;&gt;0)*(F511 + (F511 = 0))*(G511 + (G511 = 0))*(H511 + (H511 = 0))*(I511 + (I511 = 0))</f>
        <v>0.6</v>
      </c>
      <c r="K511" s="15"/>
      <c r="L511" s="15"/>
      <c r="M511" s="15"/>
    </row>
    <row r="512" spans="1:13">
      <c r="A512" s="15"/>
      <c r="B512" s="15"/>
      <c r="C512" s="15"/>
      <c r="D512" s="17"/>
      <c r="E512" s="13" t="s">
        <v>362</v>
      </c>
      <c r="F512" s="18">
        <v>1</v>
      </c>
      <c r="G512" s="19">
        <v>0</v>
      </c>
      <c r="H512" s="19">
        <v>0</v>
      </c>
      <c r="I512" s="19">
        <v>1.2</v>
      </c>
      <c r="J512" s="16">
        <f>OR(F512&lt;&gt;0,G512&lt;&gt;0,H512&lt;&gt;0,I512&lt;&gt;0)*(F512 + (F512 = 0))*(G512 + (G512 = 0))*(H512 + (H512 = 0))*(I512 + (I512 = 0))</f>
        <v>1.2</v>
      </c>
      <c r="K512" s="15"/>
      <c r="L512" s="15"/>
      <c r="M512" s="15"/>
    </row>
    <row r="513" spans="1:13">
      <c r="A513" s="15"/>
      <c r="B513" s="15"/>
      <c r="C513" s="15"/>
      <c r="D513" s="17"/>
      <c r="E513" s="13" t="s">
        <v>0</v>
      </c>
      <c r="F513" s="18">
        <v>2</v>
      </c>
      <c r="G513" s="19">
        <v>0</v>
      </c>
      <c r="H513" s="19">
        <v>0</v>
      </c>
      <c r="I513" s="19">
        <v>4.2</v>
      </c>
      <c r="J513" s="16">
        <f>OR(F513&lt;&gt;0,G513&lt;&gt;0,H513&lt;&gt;0,I513&lt;&gt;0)*(F513 + (F513 = 0))*(G513 + (G513 = 0))*(H513 + (H513 = 0))*(I513 + (I513 = 0))</f>
        <v>8.4</v>
      </c>
      <c r="K513" s="15"/>
      <c r="L513" s="15"/>
      <c r="M513" s="15"/>
    </row>
    <row r="514" spans="1:13">
      <c r="A514" s="15"/>
      <c r="B514" s="15"/>
      <c r="C514" s="15"/>
      <c r="D514" s="17"/>
      <c r="E514" s="13" t="s">
        <v>0</v>
      </c>
      <c r="F514" s="18">
        <v>1</v>
      </c>
      <c r="G514" s="19">
        <v>0</v>
      </c>
      <c r="H514" s="19">
        <v>0</v>
      </c>
      <c r="I514" s="19">
        <v>4.2</v>
      </c>
      <c r="J514" s="16">
        <f>OR(F514&lt;&gt;0,G514&lt;&gt;0,H514&lt;&gt;0,I514&lt;&gt;0)*(F514 + (F514 = 0))*(G514 + (G514 = 0))*(H514 + (H514 = 0))*(I514 + (I514 = 0))</f>
        <v>4.2</v>
      </c>
      <c r="K514" s="15"/>
      <c r="L514" s="15"/>
      <c r="M514" s="15"/>
    </row>
    <row r="515" spans="1:13">
      <c r="A515" s="15"/>
      <c r="B515" s="15"/>
      <c r="C515" s="15"/>
      <c r="D515" s="17"/>
      <c r="E515" s="13" t="s">
        <v>0</v>
      </c>
      <c r="F515" s="18">
        <v>1</v>
      </c>
      <c r="G515" s="19">
        <v>0</v>
      </c>
      <c r="H515" s="19">
        <v>0</v>
      </c>
      <c r="I515" s="19">
        <v>1.5</v>
      </c>
      <c r="J515" s="16">
        <f>OR(F515&lt;&gt;0,G515&lt;&gt;0,H515&lt;&gt;0,I515&lt;&gt;0)*(F515 + (F515 = 0))*(G515 + (G515 = 0))*(H515 + (H515 = 0))*(I515 + (I515 = 0))</f>
        <v>1.5</v>
      </c>
      <c r="K515" s="15"/>
      <c r="L515" s="15"/>
      <c r="M515" s="15"/>
    </row>
    <row r="516" spans="1:13">
      <c r="A516" s="15"/>
      <c r="B516" s="15"/>
      <c r="C516" s="15"/>
      <c r="D516" s="17"/>
      <c r="E516" s="13" t="s">
        <v>0</v>
      </c>
      <c r="F516" s="18">
        <v>2</v>
      </c>
      <c r="G516" s="19">
        <v>0</v>
      </c>
      <c r="H516" s="19">
        <v>0</v>
      </c>
      <c r="I516" s="19">
        <v>4.3</v>
      </c>
      <c r="J516" s="16">
        <f>OR(F516&lt;&gt;0,G516&lt;&gt;0,H516&lt;&gt;0,I516&lt;&gt;0)*(F516 + (F516 = 0))*(G516 + (G516 = 0))*(H516 + (H516 = 0))*(I516 + (I516 = 0))</f>
        <v>8.6</v>
      </c>
      <c r="K516" s="15"/>
      <c r="L516" s="15"/>
      <c r="M516" s="15"/>
    </row>
    <row r="517" spans="1:13">
      <c r="A517" s="15"/>
      <c r="B517" s="15"/>
      <c r="C517" s="15"/>
      <c r="D517" s="17"/>
      <c r="E517" s="13" t="s">
        <v>364</v>
      </c>
      <c r="F517" s="18">
        <v>0</v>
      </c>
      <c r="G517" s="19">
        <v>0</v>
      </c>
      <c r="H517" s="19">
        <v>0</v>
      </c>
      <c r="I517" s="19">
        <v>0</v>
      </c>
      <c r="J517" s="16">
        <f>OR(F517&lt;&gt;0,G517&lt;&gt;0,H517&lt;&gt;0,I517&lt;&gt;0)*(F517 + (F517 = 0))*(G517 + (G517 = 0))*(H517 + (H517 = 0))*(I517 + (I517 = 0))</f>
        <v>0</v>
      </c>
      <c r="K517" s="15"/>
      <c r="L517" s="15"/>
      <c r="M517" s="15"/>
    </row>
    <row r="518" spans="1:13">
      <c r="A518" s="15"/>
      <c r="B518" s="15"/>
      <c r="C518" s="15"/>
      <c r="D518" s="17"/>
      <c r="E518" s="13" t="s">
        <v>361</v>
      </c>
      <c r="F518" s="18">
        <v>1</v>
      </c>
      <c r="G518" s="19">
        <v>1.1000000000000001</v>
      </c>
      <c r="H518" s="19">
        <v>0</v>
      </c>
      <c r="I518" s="19">
        <v>0</v>
      </c>
      <c r="J518" s="16">
        <f>OR(F518&lt;&gt;0,G518&lt;&gt;0,H518&lt;&gt;0,I518&lt;&gt;0)*(F518 + (F518 = 0))*(G518 + (G518 = 0))*(H518 + (H518 = 0))*(I518 + (I518 = 0))</f>
        <v>1.1000000000000001</v>
      </c>
      <c r="K518" s="15"/>
      <c r="L518" s="15"/>
      <c r="M518" s="15"/>
    </row>
    <row r="519" spans="1:13">
      <c r="A519" s="15"/>
      <c r="B519" s="15"/>
      <c r="C519" s="15"/>
      <c r="D519" s="17"/>
      <c r="E519" s="13" t="s">
        <v>0</v>
      </c>
      <c r="F519" s="18">
        <v>1</v>
      </c>
      <c r="G519" s="19">
        <v>1.6</v>
      </c>
      <c r="H519" s="19">
        <v>0</v>
      </c>
      <c r="I519" s="19">
        <v>0</v>
      </c>
      <c r="J519" s="16">
        <f>OR(F519&lt;&gt;0,G519&lt;&gt;0,H519&lt;&gt;0,I519&lt;&gt;0)*(F519 + (F519 = 0))*(G519 + (G519 = 0))*(H519 + (H519 = 0))*(I519 + (I519 = 0))</f>
        <v>1.6</v>
      </c>
      <c r="K519" s="15"/>
      <c r="L519" s="15"/>
      <c r="M519" s="15"/>
    </row>
    <row r="520" spans="1:13">
      <c r="A520" s="15"/>
      <c r="B520" s="15"/>
      <c r="C520" s="15"/>
      <c r="D520" s="17"/>
      <c r="E520" s="13" t="s">
        <v>0</v>
      </c>
      <c r="F520" s="18">
        <v>1</v>
      </c>
      <c r="G520" s="19">
        <v>10.1</v>
      </c>
      <c r="H520" s="19">
        <v>0</v>
      </c>
      <c r="I520" s="19">
        <v>0</v>
      </c>
      <c r="J520" s="16">
        <f>OR(F520&lt;&gt;0,G520&lt;&gt;0,H520&lt;&gt;0,I520&lt;&gt;0)*(F520 + (F520 = 0))*(G520 + (G520 = 0))*(H520 + (H520 = 0))*(I520 + (I520 = 0))</f>
        <v>10.1</v>
      </c>
      <c r="K520" s="15"/>
      <c r="L520" s="15"/>
      <c r="M520" s="15"/>
    </row>
    <row r="521" spans="1:13">
      <c r="A521" s="15"/>
      <c r="B521" s="15"/>
      <c r="C521" s="15"/>
      <c r="D521" s="17"/>
      <c r="E521" s="13" t="s">
        <v>0</v>
      </c>
      <c r="F521" s="18">
        <v>2</v>
      </c>
      <c r="G521" s="19">
        <v>0.5</v>
      </c>
      <c r="H521" s="19">
        <v>0</v>
      </c>
      <c r="I521" s="19">
        <v>0</v>
      </c>
      <c r="J521" s="16">
        <f>OR(F521&lt;&gt;0,G521&lt;&gt;0,H521&lt;&gt;0,I521&lt;&gt;0)*(F521 + (F521 = 0))*(G521 + (G521 = 0))*(H521 + (H521 = 0))*(I521 + (I521 = 0))</f>
        <v>1</v>
      </c>
      <c r="K521" s="15"/>
      <c r="L521" s="15"/>
      <c r="M521" s="15"/>
    </row>
    <row r="522" spans="1:13">
      <c r="A522" s="15"/>
      <c r="B522" s="15"/>
      <c r="C522" s="15"/>
      <c r="D522" s="17"/>
      <c r="E522" s="13" t="s">
        <v>0</v>
      </c>
      <c r="F522" s="18">
        <v>1</v>
      </c>
      <c r="G522" s="19">
        <v>1.4</v>
      </c>
      <c r="H522" s="19">
        <v>0</v>
      </c>
      <c r="I522" s="19">
        <v>0</v>
      </c>
      <c r="J522" s="16">
        <f>OR(F522&lt;&gt;0,G522&lt;&gt;0,H522&lt;&gt;0,I522&lt;&gt;0)*(F522 + (F522 = 0))*(G522 + (G522 = 0))*(H522 + (H522 = 0))*(I522 + (I522 = 0))</f>
        <v>1.4</v>
      </c>
      <c r="K522" s="15"/>
      <c r="L522" s="15"/>
      <c r="M522" s="15"/>
    </row>
    <row r="523" spans="1:13">
      <c r="A523" s="15"/>
      <c r="B523" s="15"/>
      <c r="C523" s="15"/>
      <c r="D523" s="17"/>
      <c r="E523" s="13" t="s">
        <v>0</v>
      </c>
      <c r="F523" s="18">
        <v>1</v>
      </c>
      <c r="G523" s="19">
        <v>1.7</v>
      </c>
      <c r="H523" s="19">
        <v>0</v>
      </c>
      <c r="I523" s="19">
        <v>0</v>
      </c>
      <c r="J523" s="16">
        <f>OR(F523&lt;&gt;0,G523&lt;&gt;0,H523&lt;&gt;0,I523&lt;&gt;0)*(F523 + (F523 = 0))*(G523 + (G523 = 0))*(H523 + (H523 = 0))*(I523 + (I523 = 0))</f>
        <v>1.7</v>
      </c>
      <c r="K523" s="15"/>
      <c r="L523" s="15"/>
      <c r="M523" s="15"/>
    </row>
    <row r="524" spans="1:13">
      <c r="A524" s="15"/>
      <c r="B524" s="15"/>
      <c r="C524" s="15"/>
      <c r="D524" s="17"/>
      <c r="E524" s="13" t="s">
        <v>0</v>
      </c>
      <c r="F524" s="18">
        <v>1</v>
      </c>
      <c r="G524" s="19">
        <v>1.2</v>
      </c>
      <c r="H524" s="19">
        <v>0</v>
      </c>
      <c r="I524" s="19">
        <v>0</v>
      </c>
      <c r="J524" s="16">
        <f>OR(F524&lt;&gt;0,G524&lt;&gt;0,H524&lt;&gt;0,I524&lt;&gt;0)*(F524 + (F524 = 0))*(G524 + (G524 = 0))*(H524 + (H524 = 0))*(I524 + (I524 = 0))</f>
        <v>1.2</v>
      </c>
      <c r="K524" s="15"/>
      <c r="L524" s="15"/>
      <c r="M524" s="15"/>
    </row>
    <row r="525" spans="1:13">
      <c r="A525" s="15"/>
      <c r="B525" s="15"/>
      <c r="C525" s="15"/>
      <c r="D525" s="17"/>
      <c r="E525" s="13" t="s">
        <v>0</v>
      </c>
      <c r="F525" s="18">
        <v>1</v>
      </c>
      <c r="G525" s="19">
        <v>1.1000000000000001</v>
      </c>
      <c r="H525" s="19">
        <v>0</v>
      </c>
      <c r="I525" s="19">
        <v>0</v>
      </c>
      <c r="J525" s="16">
        <f>OR(F525&lt;&gt;0,G525&lt;&gt;0,H525&lt;&gt;0,I525&lt;&gt;0)*(F525 + (F525 = 0))*(G525 + (G525 = 0))*(H525 + (H525 = 0))*(I525 + (I525 = 0))</f>
        <v>1.1000000000000001</v>
      </c>
      <c r="K525" s="15"/>
      <c r="L525" s="15"/>
      <c r="M525" s="15"/>
    </row>
    <row r="526" spans="1:13">
      <c r="A526" s="15"/>
      <c r="B526" s="15"/>
      <c r="C526" s="15"/>
      <c r="D526" s="17"/>
      <c r="E526" s="13" t="s">
        <v>362</v>
      </c>
      <c r="F526" s="18">
        <v>1</v>
      </c>
      <c r="G526" s="19">
        <v>0</v>
      </c>
      <c r="H526" s="19">
        <v>0</v>
      </c>
      <c r="I526" s="19">
        <v>4.2</v>
      </c>
      <c r="J526" s="16">
        <f>OR(F526&lt;&gt;0,G526&lt;&gt;0,H526&lt;&gt;0,I526&lt;&gt;0)*(F526 + (F526 = 0))*(G526 + (G526 = 0))*(H526 + (H526 = 0))*(I526 + (I526 = 0))</f>
        <v>4.2</v>
      </c>
      <c r="K526" s="15"/>
      <c r="L526" s="15"/>
      <c r="M526" s="15"/>
    </row>
    <row r="527" spans="1:13">
      <c r="A527" s="15"/>
      <c r="B527" s="15"/>
      <c r="C527" s="15"/>
      <c r="D527" s="17"/>
      <c r="E527" s="13" t="s">
        <v>0</v>
      </c>
      <c r="F527" s="18">
        <v>1</v>
      </c>
      <c r="G527" s="19">
        <v>0</v>
      </c>
      <c r="H527" s="19">
        <v>0</v>
      </c>
      <c r="I527" s="19">
        <v>1.2</v>
      </c>
      <c r="J527" s="16">
        <f>OR(F527&lt;&gt;0,G527&lt;&gt;0,H527&lt;&gt;0,I527&lt;&gt;0)*(F527 + (F527 = 0))*(G527 + (G527 = 0))*(H527 + (H527 = 0))*(I527 + (I527 = 0))</f>
        <v>1.2</v>
      </c>
      <c r="K527" s="15"/>
      <c r="L527" s="15"/>
      <c r="M527" s="15"/>
    </row>
    <row r="528" spans="1:13">
      <c r="A528" s="15"/>
      <c r="B528" s="15"/>
      <c r="C528" s="15"/>
      <c r="D528" s="17"/>
      <c r="E528" s="13" t="s">
        <v>0</v>
      </c>
      <c r="F528" s="18">
        <v>1</v>
      </c>
      <c r="G528" s="19">
        <v>0</v>
      </c>
      <c r="H528" s="19">
        <v>0</v>
      </c>
      <c r="I528" s="19">
        <v>1.7</v>
      </c>
      <c r="J528" s="16">
        <f>OR(F528&lt;&gt;0,G528&lt;&gt;0,H528&lt;&gt;0,I528&lt;&gt;0)*(F528 + (F528 = 0))*(G528 + (G528 = 0))*(H528 + (H528 = 0))*(I528 + (I528 = 0))</f>
        <v>1.7</v>
      </c>
      <c r="K528" s="15"/>
      <c r="L528" s="15"/>
      <c r="M528" s="15"/>
    </row>
    <row r="529" spans="1:13">
      <c r="A529" s="15"/>
      <c r="B529" s="15"/>
      <c r="C529" s="15"/>
      <c r="D529" s="17"/>
      <c r="E529" s="13" t="s">
        <v>0</v>
      </c>
      <c r="F529" s="18">
        <v>1</v>
      </c>
      <c r="G529" s="19">
        <v>0</v>
      </c>
      <c r="H529" s="19">
        <v>0</v>
      </c>
      <c r="I529" s="19">
        <v>1</v>
      </c>
      <c r="J529" s="16">
        <f>OR(F529&lt;&gt;0,G529&lt;&gt;0,H529&lt;&gt;0,I529&lt;&gt;0)*(F529 + (F529 = 0))*(G529 + (G529 = 0))*(H529 + (H529 = 0))*(I529 + (I529 = 0))</f>
        <v>1</v>
      </c>
      <c r="K529" s="15"/>
      <c r="L529" s="15"/>
      <c r="M529" s="15"/>
    </row>
    <row r="530" spans="1:13">
      <c r="A530" s="15"/>
      <c r="B530" s="15"/>
      <c r="C530" s="15"/>
      <c r="D530" s="17"/>
      <c r="E530" s="13" t="s">
        <v>365</v>
      </c>
      <c r="F530" s="18">
        <v>0</v>
      </c>
      <c r="G530" s="19">
        <v>0</v>
      </c>
      <c r="H530" s="19">
        <v>0</v>
      </c>
      <c r="I530" s="19">
        <v>0</v>
      </c>
      <c r="J530" s="16">
        <f>OR(F530&lt;&gt;0,G530&lt;&gt;0,H530&lt;&gt;0,I530&lt;&gt;0)*(F530 + (F530 = 0))*(G530 + (G530 = 0))*(H530 + (H530 = 0))*(I530 + (I530 = 0))</f>
        <v>0</v>
      </c>
      <c r="K530" s="15"/>
      <c r="L530" s="15"/>
      <c r="M530" s="15"/>
    </row>
    <row r="531" spans="1:13">
      <c r="A531" s="15"/>
      <c r="B531" s="15"/>
      <c r="C531" s="15"/>
      <c r="D531" s="17"/>
      <c r="E531" s="13" t="s">
        <v>361</v>
      </c>
      <c r="F531" s="18">
        <v>0</v>
      </c>
      <c r="G531" s="19">
        <v>0</v>
      </c>
      <c r="H531" s="19">
        <v>0</v>
      </c>
      <c r="I531" s="19">
        <v>0</v>
      </c>
      <c r="J531" s="16">
        <f>OR(F531&lt;&gt;0,G531&lt;&gt;0,H531&lt;&gt;0,I531&lt;&gt;0)*(F531 + (F531 = 0))*(G531 + (G531 = 0))*(H531 + (H531 = 0))*(I531 + (I531 = 0))</f>
        <v>0</v>
      </c>
      <c r="K531" s="15"/>
      <c r="L531" s="15"/>
      <c r="M531" s="15"/>
    </row>
    <row r="532" spans="1:13">
      <c r="A532" s="15"/>
      <c r="B532" s="15"/>
      <c r="C532" s="15"/>
      <c r="D532" s="17"/>
      <c r="E532" s="13" t="s">
        <v>366</v>
      </c>
      <c r="F532" s="18">
        <v>1</v>
      </c>
      <c r="G532" s="19">
        <v>3</v>
      </c>
      <c r="H532" s="19">
        <v>0</v>
      </c>
      <c r="I532" s="19">
        <v>0</v>
      </c>
      <c r="J532" s="16">
        <f>OR(F532&lt;&gt;0,G532&lt;&gt;0,H532&lt;&gt;0,I532&lt;&gt;0)*(F532 + (F532 = 0))*(G532 + (G532 = 0))*(H532 + (H532 = 0))*(I532 + (I532 = 0))</f>
        <v>3</v>
      </c>
      <c r="K532" s="15"/>
      <c r="L532" s="15"/>
      <c r="M532" s="15"/>
    </row>
    <row r="533" spans="1:13">
      <c r="A533" s="15"/>
      <c r="B533" s="15"/>
      <c r="C533" s="15"/>
      <c r="D533" s="17"/>
      <c r="E533" s="13" t="s">
        <v>367</v>
      </c>
      <c r="F533" s="18">
        <v>1</v>
      </c>
      <c r="G533" s="19">
        <v>5</v>
      </c>
      <c r="H533" s="19">
        <v>0</v>
      </c>
      <c r="I533" s="19">
        <v>1</v>
      </c>
      <c r="J533" s="16">
        <f>OR(F533&lt;&gt;0,G533&lt;&gt;0,H533&lt;&gt;0,I533&lt;&gt;0)*(F533 + (F533 = 0))*(G533 + (G533 = 0))*(H533 + (H533 = 0))*(I533 + (I533 = 0))</f>
        <v>5</v>
      </c>
      <c r="K533" s="15"/>
      <c r="L533" s="15"/>
      <c r="M533" s="15"/>
    </row>
    <row r="534" spans="1:13">
      <c r="A534" s="15"/>
      <c r="B534" s="15"/>
      <c r="C534" s="15"/>
      <c r="D534" s="17"/>
      <c r="E534" s="13" t="s">
        <v>0</v>
      </c>
      <c r="F534" s="18">
        <v>1</v>
      </c>
      <c r="G534" s="19">
        <v>4.2</v>
      </c>
      <c r="H534" s="19">
        <v>0</v>
      </c>
      <c r="I534" s="19">
        <v>1.2</v>
      </c>
      <c r="J534" s="16">
        <f>OR(F534&lt;&gt;0,G534&lt;&gt;0,H534&lt;&gt;0,I534&lt;&gt;0)*(F534 + (F534 = 0))*(G534 + (G534 = 0))*(H534 + (H534 = 0))*(I534 + (I534 = 0))</f>
        <v>5.04</v>
      </c>
      <c r="K534" s="15"/>
      <c r="L534" s="15"/>
      <c r="M534" s="15"/>
    </row>
    <row r="535" spans="1:13">
      <c r="A535" s="15"/>
      <c r="B535" s="15"/>
      <c r="C535" s="15"/>
      <c r="D535" s="17"/>
      <c r="E535" s="13" t="s">
        <v>368</v>
      </c>
      <c r="F535" s="18">
        <v>1</v>
      </c>
      <c r="G535" s="19">
        <v>0.6</v>
      </c>
      <c r="H535" s="19">
        <v>0</v>
      </c>
      <c r="I535" s="19">
        <v>0</v>
      </c>
      <c r="J535" s="16">
        <f>OR(F535&lt;&gt;0,G535&lt;&gt;0,H535&lt;&gt;0,I535&lt;&gt;0)*(F535 + (F535 = 0))*(G535 + (G535 = 0))*(H535 + (H535 = 0))*(I535 + (I535 = 0))</f>
        <v>0.6</v>
      </c>
      <c r="K535" s="15"/>
      <c r="L535" s="15"/>
      <c r="M535" s="15"/>
    </row>
    <row r="536" spans="1:13">
      <c r="A536" s="15"/>
      <c r="B536" s="15"/>
      <c r="C536" s="15"/>
      <c r="D536" s="17"/>
      <c r="E536" s="13" t="s">
        <v>0</v>
      </c>
      <c r="F536" s="18">
        <v>1</v>
      </c>
      <c r="G536" s="19">
        <v>1.5</v>
      </c>
      <c r="H536" s="19">
        <v>0</v>
      </c>
      <c r="I536" s="19">
        <v>0</v>
      </c>
      <c r="J536" s="16">
        <f>OR(F536&lt;&gt;0,G536&lt;&gt;0,H536&lt;&gt;0,I536&lt;&gt;0)*(F536 + (F536 = 0))*(G536 + (G536 = 0))*(H536 + (H536 = 0))*(I536 + (I536 = 0))</f>
        <v>1.5</v>
      </c>
      <c r="K536" s="15"/>
      <c r="L536" s="15"/>
      <c r="M536" s="15"/>
    </row>
    <row r="537" spans="1:13">
      <c r="A537" s="15"/>
      <c r="B537" s="15"/>
      <c r="C537" s="15"/>
      <c r="D537" s="17"/>
      <c r="E537" s="13" t="s">
        <v>0</v>
      </c>
      <c r="F537" s="18">
        <v>2</v>
      </c>
      <c r="G537" s="19">
        <v>0.6</v>
      </c>
      <c r="H537" s="19">
        <v>0</v>
      </c>
      <c r="I537" s="19">
        <v>0</v>
      </c>
      <c r="J537" s="16">
        <f>OR(F537&lt;&gt;0,G537&lt;&gt;0,H537&lt;&gt;0,I537&lt;&gt;0)*(F537 + (F537 = 0))*(G537 + (G537 = 0))*(H537 + (H537 = 0))*(I537 + (I537 = 0))</f>
        <v>1.2</v>
      </c>
      <c r="K537" s="15"/>
      <c r="L537" s="15"/>
      <c r="M537" s="15"/>
    </row>
    <row r="538" spans="1:13">
      <c r="A538" s="15"/>
      <c r="B538" s="15"/>
      <c r="C538" s="15"/>
      <c r="D538" s="17"/>
      <c r="E538" s="13" t="s">
        <v>0</v>
      </c>
      <c r="F538" s="18">
        <v>2</v>
      </c>
      <c r="G538" s="19">
        <v>2</v>
      </c>
      <c r="H538" s="19">
        <v>0</v>
      </c>
      <c r="I538" s="19">
        <v>0</v>
      </c>
      <c r="J538" s="16">
        <f>OR(F538&lt;&gt;0,G538&lt;&gt;0,H538&lt;&gt;0,I538&lt;&gt;0)*(F538 + (F538 = 0))*(G538 + (G538 = 0))*(H538 + (H538 = 0))*(I538 + (I538 = 0))</f>
        <v>4</v>
      </c>
      <c r="K538" s="15"/>
      <c r="L538" s="15"/>
      <c r="M538" s="15"/>
    </row>
    <row r="539" spans="1:13">
      <c r="A539" s="15"/>
      <c r="B539" s="15"/>
      <c r="C539" s="15"/>
      <c r="D539" s="17"/>
      <c r="E539" s="13" t="s">
        <v>362</v>
      </c>
      <c r="F539" s="18">
        <v>1</v>
      </c>
      <c r="G539" s="19">
        <v>0</v>
      </c>
      <c r="H539" s="19">
        <v>0</v>
      </c>
      <c r="I539" s="19">
        <v>3</v>
      </c>
      <c r="J539" s="16">
        <f>OR(F539&lt;&gt;0,G539&lt;&gt;0,H539&lt;&gt;0,I539&lt;&gt;0)*(F539 + (F539 = 0))*(G539 + (G539 = 0))*(H539 + (H539 = 0))*(I539 + (I539 = 0))</f>
        <v>3</v>
      </c>
      <c r="K539" s="15"/>
      <c r="L539" s="15"/>
      <c r="M539" s="15"/>
    </row>
    <row r="540" spans="1:13">
      <c r="A540" s="15"/>
      <c r="B540" s="15"/>
      <c r="C540" s="15"/>
      <c r="D540" s="17"/>
      <c r="E540" s="13" t="s">
        <v>0</v>
      </c>
      <c r="F540" s="18">
        <v>1</v>
      </c>
      <c r="G540" s="19">
        <v>0</v>
      </c>
      <c r="H540" s="19">
        <v>0</v>
      </c>
      <c r="I540" s="19">
        <v>6.2</v>
      </c>
      <c r="J540" s="16">
        <f>OR(F540&lt;&gt;0,G540&lt;&gt;0,H540&lt;&gt;0,I540&lt;&gt;0)*(F540 + (F540 = 0))*(G540 + (G540 = 0))*(H540 + (H540 = 0))*(I540 + (I540 = 0))</f>
        <v>6.2</v>
      </c>
      <c r="K540" s="15"/>
      <c r="L540" s="15"/>
      <c r="M540" s="15"/>
    </row>
    <row r="541" spans="1:13">
      <c r="A541" s="15"/>
      <c r="B541" s="15"/>
      <c r="C541" s="15"/>
      <c r="D541" s="17"/>
      <c r="E541" s="13" t="s">
        <v>0</v>
      </c>
      <c r="F541" s="18">
        <v>1</v>
      </c>
      <c r="G541" s="19">
        <v>0</v>
      </c>
      <c r="H541" s="19">
        <v>0</v>
      </c>
      <c r="I541" s="19">
        <v>5</v>
      </c>
      <c r="J541" s="16">
        <f>OR(F541&lt;&gt;0,G541&lt;&gt;0,H541&lt;&gt;0,I541&lt;&gt;0)*(F541 + (F541 = 0))*(G541 + (G541 = 0))*(H541 + (H541 = 0))*(I541 + (I541 = 0))</f>
        <v>5</v>
      </c>
      <c r="K541" s="15"/>
      <c r="L541" s="15"/>
      <c r="M541" s="15"/>
    </row>
    <row r="542" spans="1:13">
      <c r="A542" s="15"/>
      <c r="B542" s="15"/>
      <c r="C542" s="15"/>
      <c r="D542" s="17"/>
      <c r="E542" s="13" t="s">
        <v>369</v>
      </c>
      <c r="F542" s="18">
        <v>0</v>
      </c>
      <c r="G542" s="19">
        <v>0</v>
      </c>
      <c r="H542" s="19">
        <v>0</v>
      </c>
      <c r="I542" s="19">
        <v>0</v>
      </c>
      <c r="J542" s="16">
        <f>OR(F542&lt;&gt;0,G542&lt;&gt;0,H542&lt;&gt;0,I542&lt;&gt;0)*(F542 + (F542 = 0))*(G542 + (G542 = 0))*(H542 + (H542 = 0))*(I542 + (I542 = 0))</f>
        <v>0</v>
      </c>
      <c r="K542" s="15"/>
      <c r="L542" s="15"/>
      <c r="M542" s="15"/>
    </row>
    <row r="543" spans="1:13">
      <c r="A543" s="15"/>
      <c r="B543" s="15"/>
      <c r="C543" s="15"/>
      <c r="D543" s="17"/>
      <c r="E543" s="13" t="s">
        <v>361</v>
      </c>
      <c r="F543" s="18">
        <v>0</v>
      </c>
      <c r="G543" s="19">
        <v>0</v>
      </c>
      <c r="H543" s="19">
        <v>0</v>
      </c>
      <c r="I543" s="19">
        <v>0</v>
      </c>
      <c r="J543" s="16">
        <f>OR(F543&lt;&gt;0,G543&lt;&gt;0,H543&lt;&gt;0,I543&lt;&gt;0)*(F543 + (F543 = 0))*(G543 + (G543 = 0))*(H543 + (H543 = 0))*(I543 + (I543 = 0))</f>
        <v>0</v>
      </c>
      <c r="K543" s="15"/>
      <c r="L543" s="15"/>
      <c r="M543" s="15"/>
    </row>
    <row r="544" spans="1:13">
      <c r="A544" s="15"/>
      <c r="B544" s="15"/>
      <c r="C544" s="15"/>
      <c r="D544" s="17"/>
      <c r="E544" s="13" t="s">
        <v>368</v>
      </c>
      <c r="F544" s="18">
        <v>5</v>
      </c>
      <c r="G544" s="19">
        <v>0.55000000000000004</v>
      </c>
      <c r="H544" s="19">
        <v>0</v>
      </c>
      <c r="I544" s="19">
        <v>0</v>
      </c>
      <c r="J544" s="16">
        <f>OR(F544&lt;&gt;0,G544&lt;&gt;0,H544&lt;&gt;0,I544&lt;&gt;0)*(F544 + (F544 = 0))*(G544 + (G544 = 0))*(H544 + (H544 = 0))*(I544 + (I544 = 0))</f>
        <v>2.75</v>
      </c>
      <c r="K544" s="15"/>
      <c r="L544" s="15"/>
      <c r="M544" s="15"/>
    </row>
    <row r="545" spans="1:13">
      <c r="A545" s="15"/>
      <c r="B545" s="15"/>
      <c r="C545" s="15"/>
      <c r="D545" s="17"/>
      <c r="E545" s="13" t="s">
        <v>362</v>
      </c>
      <c r="F545" s="18">
        <v>4</v>
      </c>
      <c r="G545" s="19">
        <v>0</v>
      </c>
      <c r="H545" s="19">
        <v>0</v>
      </c>
      <c r="I545" s="19">
        <v>6.8</v>
      </c>
      <c r="J545" s="16">
        <f>OR(F545&lt;&gt;0,G545&lt;&gt;0,H545&lt;&gt;0,I545&lt;&gt;0)*(F545 + (F545 = 0))*(G545 + (G545 = 0))*(H545 + (H545 = 0))*(I545 + (I545 = 0))</f>
        <v>27.2</v>
      </c>
      <c r="K545" s="15"/>
      <c r="L545" s="15"/>
      <c r="M545" s="15"/>
    </row>
    <row r="546" spans="1:13">
      <c r="A546" s="15"/>
      <c r="B546" s="15"/>
      <c r="C546" s="15"/>
      <c r="D546" s="17"/>
      <c r="E546" s="15"/>
      <c r="F546" s="15"/>
      <c r="G546" s="15"/>
      <c r="H546" s="15"/>
      <c r="I546" s="15"/>
      <c r="J546" s="20" t="s">
        <v>388</v>
      </c>
      <c r="K546" s="12">
        <f>SUM(J507:J545)</f>
        <v>129.29</v>
      </c>
      <c r="L546" s="19">
        <v>103.72</v>
      </c>
      <c r="M546" s="12">
        <f>ROUND(L546*K546,2)</f>
        <v>13409.96</v>
      </c>
    </row>
    <row r="547" spans="1:13" ht="0.95" customHeight="1">
      <c r="A547" s="21"/>
      <c r="B547" s="21"/>
      <c r="C547" s="21"/>
      <c r="D547" s="22"/>
      <c r="E547" s="21"/>
      <c r="F547" s="21"/>
      <c r="G547" s="21"/>
      <c r="H547" s="21"/>
      <c r="I547" s="21"/>
      <c r="J547" s="21"/>
      <c r="K547" s="21"/>
      <c r="L547" s="21"/>
      <c r="M547" s="21"/>
    </row>
    <row r="548" spans="1:13">
      <c r="A548" s="13" t="s">
        <v>389</v>
      </c>
      <c r="B548" s="13" t="s">
        <v>20</v>
      </c>
      <c r="C548" s="13" t="s">
        <v>107</v>
      </c>
      <c r="D548" s="14" t="s">
        <v>390</v>
      </c>
      <c r="E548" s="15"/>
      <c r="F548" s="15"/>
      <c r="G548" s="15"/>
      <c r="H548" s="15"/>
      <c r="I548" s="15"/>
      <c r="J548" s="15"/>
      <c r="K548" s="16">
        <f>K551</f>
        <v>12.6</v>
      </c>
      <c r="L548" s="16">
        <f>L551</f>
        <v>47.98</v>
      </c>
      <c r="M548" s="16">
        <f>M551</f>
        <v>604.54999999999995</v>
      </c>
    </row>
    <row r="549" spans="1:13" ht="67.5">
      <c r="A549" s="15"/>
      <c r="B549" s="15"/>
      <c r="C549" s="15"/>
      <c r="D549" s="17" t="s">
        <v>391</v>
      </c>
      <c r="E549" s="15"/>
      <c r="F549" s="15"/>
      <c r="G549" s="15"/>
      <c r="H549" s="15"/>
      <c r="I549" s="15"/>
      <c r="J549" s="15"/>
      <c r="K549" s="15"/>
      <c r="L549" s="15"/>
      <c r="M549" s="15"/>
    </row>
    <row r="550" spans="1:13">
      <c r="A550" s="15"/>
      <c r="B550" s="15"/>
      <c r="C550" s="15"/>
      <c r="D550" s="17"/>
      <c r="E550" s="13" t="s">
        <v>392</v>
      </c>
      <c r="F550" s="18">
        <v>2</v>
      </c>
      <c r="G550" s="19">
        <v>0</v>
      </c>
      <c r="H550" s="19">
        <v>0</v>
      </c>
      <c r="I550" s="19">
        <v>6.3</v>
      </c>
      <c r="J550" s="16">
        <f>OR(F550&lt;&gt;0,G550&lt;&gt;0,H550&lt;&gt;0,I550&lt;&gt;0)*(F550 + (F550 = 0))*(G550 + (G550 = 0))*(H550 + (H550 = 0))*(I550 + (I550 = 0))</f>
        <v>12.6</v>
      </c>
      <c r="K550" s="15"/>
      <c r="L550" s="15"/>
      <c r="M550" s="15"/>
    </row>
    <row r="551" spans="1:13">
      <c r="A551" s="15"/>
      <c r="B551" s="15"/>
      <c r="C551" s="15"/>
      <c r="D551" s="17"/>
      <c r="E551" s="15"/>
      <c r="F551" s="15"/>
      <c r="G551" s="15"/>
      <c r="H551" s="15"/>
      <c r="I551" s="15"/>
      <c r="J551" s="20" t="s">
        <v>393</v>
      </c>
      <c r="K551" s="12">
        <f>SUM(J550:J550)</f>
        <v>12.6</v>
      </c>
      <c r="L551" s="19">
        <v>47.98</v>
      </c>
      <c r="M551" s="12">
        <f>ROUND(L551*K551,2)</f>
        <v>604.54999999999995</v>
      </c>
    </row>
    <row r="552" spans="1:13" ht="0.95" customHeight="1">
      <c r="A552" s="21"/>
      <c r="B552" s="21"/>
      <c r="C552" s="21"/>
      <c r="D552" s="22"/>
      <c r="E552" s="21"/>
      <c r="F552" s="21"/>
      <c r="G552" s="21"/>
      <c r="H552" s="21"/>
      <c r="I552" s="21"/>
      <c r="J552" s="21"/>
      <c r="K552" s="21"/>
      <c r="L552" s="21"/>
      <c r="M552" s="21"/>
    </row>
    <row r="553" spans="1:13" ht="22.5">
      <c r="A553" s="13" t="s">
        <v>394</v>
      </c>
      <c r="B553" s="13" t="s">
        <v>20</v>
      </c>
      <c r="C553" s="13" t="s">
        <v>253</v>
      </c>
      <c r="D553" s="14" t="s">
        <v>395</v>
      </c>
      <c r="E553" s="15"/>
      <c r="F553" s="15"/>
      <c r="G553" s="15"/>
      <c r="H553" s="15"/>
      <c r="I553" s="15"/>
      <c r="J553" s="15"/>
      <c r="K553" s="16">
        <f>K559</f>
        <v>73.36</v>
      </c>
      <c r="L553" s="16">
        <f>L559</f>
        <v>19.28</v>
      </c>
      <c r="M553" s="16">
        <f>M559</f>
        <v>1414.38</v>
      </c>
    </row>
    <row r="554" spans="1:13" ht="168.75">
      <c r="A554" s="15"/>
      <c r="B554" s="15"/>
      <c r="C554" s="15"/>
      <c r="D554" s="17" t="s">
        <v>396</v>
      </c>
      <c r="E554" s="15"/>
      <c r="F554" s="15"/>
      <c r="G554" s="15"/>
      <c r="H554" s="15"/>
      <c r="I554" s="15"/>
      <c r="J554" s="15"/>
      <c r="K554" s="15"/>
      <c r="L554" s="15"/>
      <c r="M554" s="15"/>
    </row>
    <row r="555" spans="1:13">
      <c r="A555" s="15"/>
      <c r="B555" s="15"/>
      <c r="C555" s="15"/>
      <c r="D555" s="17"/>
      <c r="E555" s="13" t="s">
        <v>397</v>
      </c>
      <c r="F555" s="18">
        <v>1</v>
      </c>
      <c r="G555" s="19">
        <v>27.11</v>
      </c>
      <c r="H555" s="19">
        <v>0</v>
      </c>
      <c r="I555" s="19">
        <v>0</v>
      </c>
      <c r="J555" s="16">
        <f>OR(F555&lt;&gt;0,G555&lt;&gt;0,H555&lt;&gt;0,I555&lt;&gt;0)*(F555 + (F555 = 0))*(G555 + (G555 = 0))*(H555 + (H555 = 0))*(I555 + (I555 = 0))</f>
        <v>27.11</v>
      </c>
      <c r="K555" s="15"/>
      <c r="L555" s="15"/>
      <c r="M555" s="15"/>
    </row>
    <row r="556" spans="1:13">
      <c r="A556" s="15"/>
      <c r="B556" s="15"/>
      <c r="C556" s="15"/>
      <c r="D556" s="17"/>
      <c r="E556" s="13" t="s">
        <v>398</v>
      </c>
      <c r="F556" s="18">
        <v>1</v>
      </c>
      <c r="G556" s="19">
        <v>27.77</v>
      </c>
      <c r="H556" s="19">
        <v>0</v>
      </c>
      <c r="I556" s="19">
        <v>0</v>
      </c>
      <c r="J556" s="16">
        <f>OR(F556&lt;&gt;0,G556&lt;&gt;0,H556&lt;&gt;0,I556&lt;&gt;0)*(F556 + (F556 = 0))*(G556 + (G556 = 0))*(H556 + (H556 = 0))*(I556 + (I556 = 0))</f>
        <v>27.77</v>
      </c>
      <c r="K556" s="15"/>
      <c r="L556" s="15"/>
      <c r="M556" s="15"/>
    </row>
    <row r="557" spans="1:13">
      <c r="A557" s="15"/>
      <c r="B557" s="15"/>
      <c r="C557" s="15"/>
      <c r="D557" s="17"/>
      <c r="E557" s="13" t="s">
        <v>399</v>
      </c>
      <c r="F557" s="18">
        <v>1</v>
      </c>
      <c r="G557" s="19">
        <v>7.48</v>
      </c>
      <c r="H557" s="19">
        <v>0</v>
      </c>
      <c r="I557" s="19">
        <v>0</v>
      </c>
      <c r="J557" s="16">
        <f>OR(F557&lt;&gt;0,G557&lt;&gt;0,H557&lt;&gt;0,I557&lt;&gt;0)*(F557 + (F557 = 0))*(G557 + (G557 = 0))*(H557 + (H557 = 0))*(I557 + (I557 = 0))</f>
        <v>7.48</v>
      </c>
      <c r="K557" s="15"/>
      <c r="L557" s="15"/>
      <c r="M557" s="15"/>
    </row>
    <row r="558" spans="1:13">
      <c r="A558" s="15"/>
      <c r="B558" s="15"/>
      <c r="C558" s="15"/>
      <c r="D558" s="17"/>
      <c r="E558" s="13" t="s">
        <v>400</v>
      </c>
      <c r="F558" s="18">
        <v>1</v>
      </c>
      <c r="G558" s="19">
        <v>11</v>
      </c>
      <c r="H558" s="19">
        <v>0</v>
      </c>
      <c r="I558" s="19">
        <v>0</v>
      </c>
      <c r="J558" s="16">
        <f>OR(F558&lt;&gt;0,G558&lt;&gt;0,H558&lt;&gt;0,I558&lt;&gt;0)*(F558 + (F558 = 0))*(G558 + (G558 = 0))*(H558 + (H558 = 0))*(I558 + (I558 = 0))</f>
        <v>11</v>
      </c>
      <c r="K558" s="15"/>
      <c r="L558" s="15"/>
      <c r="M558" s="15"/>
    </row>
    <row r="559" spans="1:13">
      <c r="A559" s="15"/>
      <c r="B559" s="15"/>
      <c r="C559" s="15"/>
      <c r="D559" s="17"/>
      <c r="E559" s="15"/>
      <c r="F559" s="15"/>
      <c r="G559" s="15"/>
      <c r="H559" s="15"/>
      <c r="I559" s="15"/>
      <c r="J559" s="20" t="s">
        <v>401</v>
      </c>
      <c r="K559" s="12">
        <f>SUM(J555:J558)</f>
        <v>73.36</v>
      </c>
      <c r="L559" s="19">
        <v>19.28</v>
      </c>
      <c r="M559" s="12">
        <f>ROUND(L559*K559,2)</f>
        <v>1414.38</v>
      </c>
    </row>
    <row r="560" spans="1:13" ht="0.95" customHeight="1">
      <c r="A560" s="21"/>
      <c r="B560" s="21"/>
      <c r="C560" s="21"/>
      <c r="D560" s="22"/>
      <c r="E560" s="21"/>
      <c r="F560" s="21"/>
      <c r="G560" s="21"/>
      <c r="H560" s="21"/>
      <c r="I560" s="21"/>
      <c r="J560" s="21"/>
      <c r="K560" s="21"/>
      <c r="L560" s="21"/>
      <c r="M560" s="21"/>
    </row>
    <row r="561" spans="1:13">
      <c r="A561" s="13" t="s">
        <v>402</v>
      </c>
      <c r="B561" s="13" t="s">
        <v>20</v>
      </c>
      <c r="C561" s="13" t="s">
        <v>21</v>
      </c>
      <c r="D561" s="14" t="s">
        <v>403</v>
      </c>
      <c r="E561" s="15"/>
      <c r="F561" s="15"/>
      <c r="G561" s="15"/>
      <c r="H561" s="15"/>
      <c r="I561" s="15"/>
      <c r="J561" s="15"/>
      <c r="K561" s="16">
        <f>K564</f>
        <v>21.26</v>
      </c>
      <c r="L561" s="16">
        <f>L564</f>
        <v>10.72</v>
      </c>
      <c r="M561" s="16">
        <f>M564</f>
        <v>227.91</v>
      </c>
    </row>
    <row r="562" spans="1:13" ht="191.25">
      <c r="A562" s="15"/>
      <c r="B562" s="15"/>
      <c r="C562" s="15"/>
      <c r="D562" s="17" t="s">
        <v>404</v>
      </c>
      <c r="E562" s="15"/>
      <c r="F562" s="15"/>
      <c r="G562" s="15"/>
      <c r="H562" s="15"/>
      <c r="I562" s="15"/>
      <c r="J562" s="15"/>
      <c r="K562" s="15"/>
      <c r="L562" s="15"/>
      <c r="M562" s="15"/>
    </row>
    <row r="563" spans="1:13">
      <c r="A563" s="15"/>
      <c r="B563" s="15"/>
      <c r="C563" s="15"/>
      <c r="D563" s="17"/>
      <c r="E563" s="13" t="s">
        <v>141</v>
      </c>
      <c r="F563" s="18">
        <v>0.3</v>
      </c>
      <c r="G563" s="19">
        <v>11.25</v>
      </c>
      <c r="H563" s="19">
        <v>0</v>
      </c>
      <c r="I563" s="19">
        <v>6.3</v>
      </c>
      <c r="J563" s="16">
        <f>OR(F563&lt;&gt;0,G563&lt;&gt;0,H563&lt;&gt;0,I563&lt;&gt;0)*(F563 + (F563 = 0))*(G563 + (G563 = 0))*(H563 + (H563 = 0))*(I563 + (I563 = 0))</f>
        <v>21.26</v>
      </c>
      <c r="K563" s="15"/>
      <c r="L563" s="15"/>
      <c r="M563" s="15"/>
    </row>
    <row r="564" spans="1:13">
      <c r="A564" s="15"/>
      <c r="B564" s="15"/>
      <c r="C564" s="15"/>
      <c r="D564" s="17"/>
      <c r="E564" s="15"/>
      <c r="F564" s="15"/>
      <c r="G564" s="15"/>
      <c r="H564" s="15"/>
      <c r="I564" s="15"/>
      <c r="J564" s="20" t="s">
        <v>405</v>
      </c>
      <c r="K564" s="12">
        <f>SUM(J563:J563)</f>
        <v>21.26</v>
      </c>
      <c r="L564" s="19">
        <v>10.72</v>
      </c>
      <c r="M564" s="12">
        <f>ROUND(L564*K564,2)</f>
        <v>227.91</v>
      </c>
    </row>
    <row r="565" spans="1:13" ht="0.95" customHeight="1">
      <c r="A565" s="21"/>
      <c r="B565" s="21"/>
      <c r="C565" s="21"/>
      <c r="D565" s="22"/>
      <c r="E565" s="21"/>
      <c r="F565" s="21"/>
      <c r="G565" s="21"/>
      <c r="H565" s="21"/>
      <c r="I565" s="21"/>
      <c r="J565" s="21"/>
      <c r="K565" s="21"/>
      <c r="L565" s="21"/>
      <c r="M565" s="21"/>
    </row>
    <row r="566" spans="1:13">
      <c r="A566" s="13" t="s">
        <v>406</v>
      </c>
      <c r="B566" s="13" t="s">
        <v>20</v>
      </c>
      <c r="C566" s="13" t="s">
        <v>117</v>
      </c>
      <c r="D566" s="14" t="s">
        <v>407</v>
      </c>
      <c r="E566" s="15"/>
      <c r="F566" s="15"/>
      <c r="G566" s="15"/>
      <c r="H566" s="15"/>
      <c r="I566" s="15"/>
      <c r="J566" s="15"/>
      <c r="K566" s="16">
        <f>K569</f>
        <v>36.799999999999997</v>
      </c>
      <c r="L566" s="16">
        <f>L569</f>
        <v>24.63</v>
      </c>
      <c r="M566" s="16">
        <f>M569</f>
        <v>906.38</v>
      </c>
    </row>
    <row r="567" spans="1:13" ht="292.5">
      <c r="A567" s="15"/>
      <c r="B567" s="15"/>
      <c r="C567" s="15"/>
      <c r="D567" s="17" t="s">
        <v>408</v>
      </c>
      <c r="E567" s="15"/>
      <c r="F567" s="15"/>
      <c r="G567" s="15"/>
      <c r="H567" s="15"/>
      <c r="I567" s="15"/>
      <c r="J567" s="15"/>
      <c r="K567" s="15"/>
      <c r="L567" s="15"/>
      <c r="M567" s="15"/>
    </row>
    <row r="568" spans="1:13">
      <c r="A568" s="15"/>
      <c r="B568" s="15"/>
      <c r="C568" s="15"/>
      <c r="D568" s="17"/>
      <c r="E568" s="13" t="s">
        <v>370</v>
      </c>
      <c r="F568" s="18">
        <v>1</v>
      </c>
      <c r="G568" s="19">
        <v>92</v>
      </c>
      <c r="H568" s="19">
        <v>0.4</v>
      </c>
      <c r="I568" s="19">
        <v>0</v>
      </c>
      <c r="J568" s="16">
        <f>OR(F568&lt;&gt;0,G568&lt;&gt;0,H568&lt;&gt;0,I568&lt;&gt;0)*(F568 + (F568 = 0))*(G568 + (G568 = 0))*(H568 + (H568 = 0))*(I568 + (I568 = 0))</f>
        <v>36.799999999999997</v>
      </c>
      <c r="K568" s="15"/>
      <c r="L568" s="15"/>
      <c r="M568" s="15"/>
    </row>
    <row r="569" spans="1:13">
      <c r="A569" s="15"/>
      <c r="B569" s="15"/>
      <c r="C569" s="15"/>
      <c r="D569" s="17"/>
      <c r="E569" s="15"/>
      <c r="F569" s="15"/>
      <c r="G569" s="15"/>
      <c r="H569" s="15"/>
      <c r="I569" s="15"/>
      <c r="J569" s="20" t="s">
        <v>409</v>
      </c>
      <c r="K569" s="12">
        <f>SUM(J568:J568)</f>
        <v>36.799999999999997</v>
      </c>
      <c r="L569" s="19">
        <v>24.63</v>
      </c>
      <c r="M569" s="12">
        <f>ROUND(L569*K569,2)</f>
        <v>906.38</v>
      </c>
    </row>
    <row r="570" spans="1:13" ht="0.95" customHeight="1">
      <c r="A570" s="21"/>
      <c r="B570" s="21"/>
      <c r="C570" s="21"/>
      <c r="D570" s="22"/>
      <c r="E570" s="21"/>
      <c r="F570" s="21"/>
      <c r="G570" s="21"/>
      <c r="H570" s="21"/>
      <c r="I570" s="21"/>
      <c r="J570" s="21"/>
      <c r="K570" s="21"/>
      <c r="L570" s="21"/>
      <c r="M570" s="21"/>
    </row>
    <row r="571" spans="1:13">
      <c r="A571" s="13" t="s">
        <v>410</v>
      </c>
      <c r="B571" s="13" t="s">
        <v>20</v>
      </c>
      <c r="C571" s="13" t="s">
        <v>71</v>
      </c>
      <c r="D571" s="14" t="s">
        <v>411</v>
      </c>
      <c r="E571" s="15"/>
      <c r="F571" s="15"/>
      <c r="G571" s="15"/>
      <c r="H571" s="15"/>
      <c r="I571" s="15"/>
      <c r="J571" s="15"/>
      <c r="K571" s="16">
        <f>K574</f>
        <v>1</v>
      </c>
      <c r="L571" s="16">
        <f>L574</f>
        <v>2000</v>
      </c>
      <c r="M571" s="16">
        <f>M574</f>
        <v>2000</v>
      </c>
    </row>
    <row r="572" spans="1:13" ht="33.75">
      <c r="A572" s="15"/>
      <c r="B572" s="15"/>
      <c r="C572" s="15"/>
      <c r="D572" s="17" t="s">
        <v>412</v>
      </c>
      <c r="E572" s="15"/>
      <c r="F572" s="15"/>
      <c r="G572" s="15"/>
      <c r="H572" s="15"/>
      <c r="I572" s="15"/>
      <c r="J572" s="15"/>
      <c r="K572" s="15"/>
      <c r="L572" s="15"/>
      <c r="M572" s="15"/>
    </row>
    <row r="573" spans="1:13">
      <c r="A573" s="15"/>
      <c r="B573" s="15"/>
      <c r="C573" s="15"/>
      <c r="D573" s="17"/>
      <c r="E573" s="13" t="s">
        <v>0</v>
      </c>
      <c r="F573" s="18">
        <v>1</v>
      </c>
      <c r="G573" s="19">
        <v>0</v>
      </c>
      <c r="H573" s="19">
        <v>0</v>
      </c>
      <c r="I573" s="19">
        <v>0</v>
      </c>
      <c r="J573" s="16">
        <f>OR(F573&lt;&gt;0,G573&lt;&gt;0,H573&lt;&gt;0,I573&lt;&gt;0)*(F573 + (F573 = 0))*(G573 + (G573 = 0))*(H573 + (H573 = 0))*(I573 + (I573 = 0))</f>
        <v>1</v>
      </c>
      <c r="K573" s="15"/>
      <c r="L573" s="15"/>
      <c r="M573" s="15"/>
    </row>
    <row r="574" spans="1:13">
      <c r="A574" s="15"/>
      <c r="B574" s="15"/>
      <c r="C574" s="15"/>
      <c r="D574" s="17"/>
      <c r="E574" s="15"/>
      <c r="F574" s="15"/>
      <c r="G574" s="15"/>
      <c r="H574" s="15"/>
      <c r="I574" s="15"/>
      <c r="J574" s="20" t="s">
        <v>413</v>
      </c>
      <c r="K574" s="12">
        <f>SUM(J573:J573)</f>
        <v>1</v>
      </c>
      <c r="L574" s="19">
        <v>2000</v>
      </c>
      <c r="M574" s="12">
        <f>ROUND(L574*K574,2)</f>
        <v>2000</v>
      </c>
    </row>
    <row r="575" spans="1:13" ht="0.95" customHeight="1">
      <c r="A575" s="21"/>
      <c r="B575" s="21"/>
      <c r="C575" s="21"/>
      <c r="D575" s="22"/>
      <c r="E575" s="21"/>
      <c r="F575" s="21"/>
      <c r="G575" s="21"/>
      <c r="H575" s="21"/>
      <c r="I575" s="21"/>
      <c r="J575" s="21"/>
      <c r="K575" s="21"/>
      <c r="L575" s="21"/>
      <c r="M575" s="21"/>
    </row>
    <row r="576" spans="1:13">
      <c r="A576" s="15"/>
      <c r="B576" s="15"/>
      <c r="C576" s="15"/>
      <c r="D576" s="17"/>
      <c r="E576" s="15"/>
      <c r="F576" s="15"/>
      <c r="G576" s="15"/>
      <c r="H576" s="15"/>
      <c r="I576" s="15"/>
      <c r="J576" s="20" t="s">
        <v>414</v>
      </c>
      <c r="K576" s="23">
        <v>1</v>
      </c>
      <c r="L576" s="12">
        <f>M397+M405+M453+M462+M505+M548+M553+M561+M566+M571</f>
        <v>38525.89</v>
      </c>
      <c r="M576" s="12">
        <f>ROUND(L576*K576,2)</f>
        <v>38525.89</v>
      </c>
    </row>
    <row r="577" spans="1:13" ht="0.95" customHeight="1">
      <c r="A577" s="21"/>
      <c r="B577" s="21"/>
      <c r="C577" s="21"/>
      <c r="D577" s="22"/>
      <c r="E577" s="21"/>
      <c r="F577" s="21"/>
      <c r="G577" s="21"/>
      <c r="H577" s="21"/>
      <c r="I577" s="21"/>
      <c r="J577" s="21"/>
      <c r="K577" s="21"/>
      <c r="L577" s="21"/>
      <c r="M577" s="21"/>
    </row>
    <row r="578" spans="1:13">
      <c r="A578" s="8" t="s">
        <v>415</v>
      </c>
      <c r="B578" s="8" t="s">
        <v>17</v>
      </c>
      <c r="C578" s="8" t="s">
        <v>0</v>
      </c>
      <c r="D578" s="9" t="s">
        <v>416</v>
      </c>
      <c r="E578" s="10"/>
      <c r="F578" s="10"/>
      <c r="G578" s="10"/>
      <c r="H578" s="10"/>
      <c r="I578" s="10"/>
      <c r="J578" s="10"/>
      <c r="K578" s="11">
        <f>K643</f>
        <v>1</v>
      </c>
      <c r="L578" s="12">
        <f>L643</f>
        <v>6885</v>
      </c>
      <c r="M578" s="12">
        <f>M643</f>
        <v>6885</v>
      </c>
    </row>
    <row r="579" spans="1:13">
      <c r="A579" s="13" t="s">
        <v>417</v>
      </c>
      <c r="B579" s="13" t="s">
        <v>20</v>
      </c>
      <c r="C579" s="13" t="s">
        <v>253</v>
      </c>
      <c r="D579" s="14" t="s">
        <v>418</v>
      </c>
      <c r="E579" s="15"/>
      <c r="F579" s="15"/>
      <c r="G579" s="15"/>
      <c r="H579" s="15"/>
      <c r="I579" s="15"/>
      <c r="J579" s="15"/>
      <c r="K579" s="16">
        <f>K582</f>
        <v>30</v>
      </c>
      <c r="L579" s="16">
        <f>L582</f>
        <v>24.37</v>
      </c>
      <c r="M579" s="16">
        <f>M582</f>
        <v>731.1</v>
      </c>
    </row>
    <row r="580" spans="1:13" ht="90">
      <c r="A580" s="15"/>
      <c r="B580" s="15"/>
      <c r="C580" s="15"/>
      <c r="D580" s="17" t="s">
        <v>419</v>
      </c>
      <c r="E580" s="15"/>
      <c r="F580" s="15"/>
      <c r="G580" s="15"/>
      <c r="H580" s="15"/>
      <c r="I580" s="15"/>
      <c r="J580" s="15"/>
      <c r="K580" s="15"/>
      <c r="L580" s="15"/>
      <c r="M580" s="15"/>
    </row>
    <row r="581" spans="1:13">
      <c r="A581" s="15"/>
      <c r="B581" s="15"/>
      <c r="C581" s="15"/>
      <c r="D581" s="17"/>
      <c r="E581" s="13" t="s">
        <v>420</v>
      </c>
      <c r="F581" s="18">
        <v>1</v>
      </c>
      <c r="G581" s="19">
        <v>30</v>
      </c>
      <c r="H581" s="19">
        <v>0</v>
      </c>
      <c r="I581" s="19">
        <v>0</v>
      </c>
      <c r="J581" s="16">
        <f>OR(F581&lt;&gt;0,G581&lt;&gt;0,H581&lt;&gt;0,I581&lt;&gt;0)*(F581 + (F581 = 0))*(G581 + (G581 = 0))*(H581 + (H581 = 0))*(I581 + (I581 = 0))</f>
        <v>30</v>
      </c>
      <c r="K581" s="15"/>
      <c r="L581" s="15"/>
      <c r="M581" s="15"/>
    </row>
    <row r="582" spans="1:13">
      <c r="A582" s="15"/>
      <c r="B582" s="15"/>
      <c r="C582" s="15"/>
      <c r="D582" s="17"/>
      <c r="E582" s="15"/>
      <c r="F582" s="15"/>
      <c r="G582" s="15"/>
      <c r="H582" s="15"/>
      <c r="I582" s="15"/>
      <c r="J582" s="20" t="s">
        <v>421</v>
      </c>
      <c r="K582" s="12">
        <f>SUM(J581:J581)</f>
        <v>30</v>
      </c>
      <c r="L582" s="19">
        <v>24.37</v>
      </c>
      <c r="M582" s="12">
        <f>ROUND(L582*K582,2)</f>
        <v>731.1</v>
      </c>
    </row>
    <row r="583" spans="1:13" ht="0.95" customHeight="1">
      <c r="A583" s="21"/>
      <c r="B583" s="21"/>
      <c r="C583" s="21"/>
      <c r="D583" s="22"/>
      <c r="E583" s="21"/>
      <c r="F583" s="21"/>
      <c r="G583" s="21"/>
      <c r="H583" s="21"/>
      <c r="I583" s="21"/>
      <c r="J583" s="21"/>
      <c r="K583" s="21"/>
      <c r="L583" s="21"/>
      <c r="M583" s="21"/>
    </row>
    <row r="584" spans="1:13">
      <c r="A584" s="13" t="s">
        <v>422</v>
      </c>
      <c r="B584" s="13" t="s">
        <v>20</v>
      </c>
      <c r="C584" s="13" t="s">
        <v>117</v>
      </c>
      <c r="D584" s="14" t="s">
        <v>423</v>
      </c>
      <c r="E584" s="15"/>
      <c r="F584" s="15"/>
      <c r="G584" s="15"/>
      <c r="H584" s="15"/>
      <c r="I584" s="15"/>
      <c r="J584" s="15"/>
      <c r="K584" s="16">
        <f>K588</f>
        <v>4.3600000000000003</v>
      </c>
      <c r="L584" s="16">
        <f>L588</f>
        <v>196.75</v>
      </c>
      <c r="M584" s="16">
        <f>M588</f>
        <v>857.83</v>
      </c>
    </row>
    <row r="585" spans="1:13" ht="326.25">
      <c r="A585" s="15"/>
      <c r="B585" s="15"/>
      <c r="C585" s="15"/>
      <c r="D585" s="17" t="s">
        <v>424</v>
      </c>
      <c r="E585" s="15"/>
      <c r="F585" s="15"/>
      <c r="G585" s="15"/>
      <c r="H585" s="15"/>
      <c r="I585" s="15"/>
      <c r="J585" s="15"/>
      <c r="K585" s="15"/>
      <c r="L585" s="15"/>
      <c r="M585" s="15"/>
    </row>
    <row r="586" spans="1:13">
      <c r="A586" s="15"/>
      <c r="B586" s="15"/>
      <c r="C586" s="15"/>
      <c r="D586" s="17"/>
      <c r="E586" s="13" t="s">
        <v>260</v>
      </c>
      <c r="F586" s="18">
        <v>0</v>
      </c>
      <c r="G586" s="19">
        <v>0</v>
      </c>
      <c r="H586" s="19">
        <v>0</v>
      </c>
      <c r="I586" s="19">
        <v>0</v>
      </c>
      <c r="J586" s="16">
        <f>OR(F586&lt;&gt;0,G586&lt;&gt;0,H586&lt;&gt;0,I586&lt;&gt;0)*(F586 + (F586 = 0))*(G586 + (G586 = 0))*(H586 + (H586 = 0))*(I586 + (I586 = 0))</f>
        <v>0</v>
      </c>
      <c r="K586" s="15"/>
      <c r="L586" s="15"/>
      <c r="M586" s="15"/>
    </row>
    <row r="587" spans="1:13">
      <c r="A587" s="15"/>
      <c r="B587" s="15"/>
      <c r="C587" s="15"/>
      <c r="D587" s="17"/>
      <c r="E587" s="13" t="s">
        <v>261</v>
      </c>
      <c r="F587" s="18">
        <v>1</v>
      </c>
      <c r="G587" s="19">
        <v>1.75</v>
      </c>
      <c r="H587" s="19">
        <v>0</v>
      </c>
      <c r="I587" s="19">
        <v>2.4900000000000002</v>
      </c>
      <c r="J587" s="16">
        <f>OR(F587&lt;&gt;0,G587&lt;&gt;0,H587&lt;&gt;0,I587&lt;&gt;0)*(F587 + (F587 = 0))*(G587 + (G587 = 0))*(H587 + (H587 = 0))*(I587 + (I587 = 0))</f>
        <v>4.3600000000000003</v>
      </c>
      <c r="K587" s="15"/>
      <c r="L587" s="15"/>
      <c r="M587" s="15"/>
    </row>
    <row r="588" spans="1:13">
      <c r="A588" s="15"/>
      <c r="B588" s="15"/>
      <c r="C588" s="15"/>
      <c r="D588" s="17"/>
      <c r="E588" s="15"/>
      <c r="F588" s="15"/>
      <c r="G588" s="15"/>
      <c r="H588" s="15"/>
      <c r="I588" s="15"/>
      <c r="J588" s="20" t="s">
        <v>425</v>
      </c>
      <c r="K588" s="12">
        <f>SUM(J586:J587)</f>
        <v>4.3600000000000003</v>
      </c>
      <c r="L588" s="19">
        <v>196.75</v>
      </c>
      <c r="M588" s="12">
        <f>ROUND(L588*K588,2)</f>
        <v>857.83</v>
      </c>
    </row>
    <row r="589" spans="1:13" ht="0.95" customHeight="1">
      <c r="A589" s="21"/>
      <c r="B589" s="21"/>
      <c r="C589" s="21"/>
      <c r="D589" s="22"/>
      <c r="E589" s="21"/>
      <c r="F589" s="21"/>
      <c r="G589" s="21"/>
      <c r="H589" s="21"/>
      <c r="I589" s="21"/>
      <c r="J589" s="21"/>
      <c r="K589" s="21"/>
      <c r="L589" s="21"/>
      <c r="M589" s="21"/>
    </row>
    <row r="590" spans="1:13">
      <c r="A590" s="13" t="s">
        <v>426</v>
      </c>
      <c r="B590" s="13" t="s">
        <v>20</v>
      </c>
      <c r="C590" s="13" t="s">
        <v>21</v>
      </c>
      <c r="D590" s="14" t="s">
        <v>427</v>
      </c>
      <c r="E590" s="15"/>
      <c r="F590" s="15"/>
      <c r="G590" s="15"/>
      <c r="H590" s="15"/>
      <c r="I590" s="15"/>
      <c r="J590" s="15"/>
      <c r="K590" s="16">
        <f>K594</f>
        <v>4.3600000000000003</v>
      </c>
      <c r="L590" s="16">
        <f>L594</f>
        <v>63.21</v>
      </c>
      <c r="M590" s="16">
        <f>M594</f>
        <v>275.60000000000002</v>
      </c>
    </row>
    <row r="591" spans="1:13" ht="45">
      <c r="A591" s="15"/>
      <c r="B591" s="15"/>
      <c r="C591" s="15"/>
      <c r="D591" s="17" t="s">
        <v>428</v>
      </c>
      <c r="E591" s="15"/>
      <c r="F591" s="15"/>
      <c r="G591" s="15"/>
      <c r="H591" s="15"/>
      <c r="I591" s="15"/>
      <c r="J591" s="15"/>
      <c r="K591" s="15"/>
      <c r="L591" s="15"/>
      <c r="M591" s="15"/>
    </row>
    <row r="592" spans="1:13">
      <c r="A592" s="15"/>
      <c r="B592" s="15"/>
      <c r="C592" s="15"/>
      <c r="D592" s="17"/>
      <c r="E592" s="13" t="s">
        <v>260</v>
      </c>
      <c r="F592" s="18">
        <v>0</v>
      </c>
      <c r="G592" s="19">
        <v>0</v>
      </c>
      <c r="H592" s="19">
        <v>0</v>
      </c>
      <c r="I592" s="19">
        <v>0</v>
      </c>
      <c r="J592" s="16">
        <f>OR(F592&lt;&gt;0,G592&lt;&gt;0,H592&lt;&gt;0,I592&lt;&gt;0)*(F592 + (F592 = 0))*(G592 + (G592 = 0))*(H592 + (H592 = 0))*(I592 + (I592 = 0))</f>
        <v>0</v>
      </c>
      <c r="K592" s="15"/>
      <c r="L592" s="15"/>
      <c r="M592" s="15"/>
    </row>
    <row r="593" spans="1:13">
      <c r="A593" s="15"/>
      <c r="B593" s="15"/>
      <c r="C593" s="15"/>
      <c r="D593" s="17"/>
      <c r="E593" s="13" t="s">
        <v>261</v>
      </c>
      <c r="F593" s="18">
        <v>1</v>
      </c>
      <c r="G593" s="19">
        <v>1.75</v>
      </c>
      <c r="H593" s="19">
        <v>0</v>
      </c>
      <c r="I593" s="19">
        <v>2.4900000000000002</v>
      </c>
      <c r="J593" s="16">
        <f>OR(F593&lt;&gt;0,G593&lt;&gt;0,H593&lt;&gt;0,I593&lt;&gt;0)*(F593 + (F593 = 0))*(G593 + (G593 = 0))*(H593 + (H593 = 0))*(I593 + (I593 = 0))</f>
        <v>4.3600000000000003</v>
      </c>
      <c r="K593" s="15"/>
      <c r="L593" s="15"/>
      <c r="M593" s="15"/>
    </row>
    <row r="594" spans="1:13">
      <c r="A594" s="15"/>
      <c r="B594" s="15"/>
      <c r="C594" s="15"/>
      <c r="D594" s="17"/>
      <c r="E594" s="15"/>
      <c r="F594" s="15"/>
      <c r="G594" s="15"/>
      <c r="H594" s="15"/>
      <c r="I594" s="15"/>
      <c r="J594" s="20" t="s">
        <v>429</v>
      </c>
      <c r="K594" s="12">
        <f>SUM(J592:J593)</f>
        <v>4.3600000000000003</v>
      </c>
      <c r="L594" s="19">
        <v>63.21</v>
      </c>
      <c r="M594" s="12">
        <f>ROUND(L594*K594,2)</f>
        <v>275.60000000000002</v>
      </c>
    </row>
    <row r="595" spans="1:13" ht="0.95" customHeight="1">
      <c r="A595" s="21"/>
      <c r="B595" s="21"/>
      <c r="C595" s="21"/>
      <c r="D595" s="22"/>
      <c r="E595" s="21"/>
      <c r="F595" s="21"/>
      <c r="G595" s="21"/>
      <c r="H595" s="21"/>
      <c r="I595" s="21"/>
      <c r="J595" s="21"/>
      <c r="K595" s="21"/>
      <c r="L595" s="21"/>
      <c r="M595" s="21"/>
    </row>
    <row r="596" spans="1:13">
      <c r="A596" s="13" t="s">
        <v>430</v>
      </c>
      <c r="B596" s="13" t="s">
        <v>20</v>
      </c>
      <c r="C596" s="13" t="s">
        <v>6</v>
      </c>
      <c r="D596" s="14" t="s">
        <v>431</v>
      </c>
      <c r="E596" s="15"/>
      <c r="F596" s="15"/>
      <c r="G596" s="15"/>
      <c r="H596" s="15"/>
      <c r="I596" s="15"/>
      <c r="J596" s="15"/>
      <c r="K596" s="16">
        <f>K600</f>
        <v>8</v>
      </c>
      <c r="L596" s="16">
        <f>L600</f>
        <v>230.41</v>
      </c>
      <c r="M596" s="16">
        <f>M600</f>
        <v>1843.28</v>
      </c>
    </row>
    <row r="597" spans="1:13" ht="315">
      <c r="A597" s="15"/>
      <c r="B597" s="15"/>
      <c r="C597" s="15"/>
      <c r="D597" s="17" t="s">
        <v>432</v>
      </c>
      <c r="E597" s="15"/>
      <c r="F597" s="15"/>
      <c r="G597" s="15"/>
      <c r="H597" s="15"/>
      <c r="I597" s="15"/>
      <c r="J597" s="15"/>
      <c r="K597" s="15"/>
      <c r="L597" s="15"/>
      <c r="M597" s="15"/>
    </row>
    <row r="598" spans="1:13">
      <c r="A598" s="15"/>
      <c r="B598" s="15"/>
      <c r="C598" s="15"/>
      <c r="D598" s="17"/>
      <c r="E598" s="13" t="s">
        <v>398</v>
      </c>
      <c r="F598" s="18">
        <v>4</v>
      </c>
      <c r="G598" s="19">
        <v>0</v>
      </c>
      <c r="H598" s="19">
        <v>0</v>
      </c>
      <c r="I598" s="19">
        <v>0</v>
      </c>
      <c r="J598" s="16">
        <f>OR(F598&lt;&gt;0,G598&lt;&gt;0,H598&lt;&gt;0,I598&lt;&gt;0)*(F598 + (F598 = 0))*(G598 + (G598 = 0))*(H598 + (H598 = 0))*(I598 + (I598 = 0))</f>
        <v>4</v>
      </c>
      <c r="K598" s="15"/>
      <c r="L598" s="15"/>
      <c r="M598" s="15"/>
    </row>
    <row r="599" spans="1:13">
      <c r="A599" s="15"/>
      <c r="B599" s="15"/>
      <c r="C599" s="15"/>
      <c r="D599" s="17"/>
      <c r="E599" s="13" t="s">
        <v>397</v>
      </c>
      <c r="F599" s="18">
        <v>4</v>
      </c>
      <c r="G599" s="19">
        <v>0</v>
      </c>
      <c r="H599" s="19">
        <v>0</v>
      </c>
      <c r="I599" s="19">
        <v>0</v>
      </c>
      <c r="J599" s="16">
        <f>OR(F599&lt;&gt;0,G599&lt;&gt;0,H599&lt;&gt;0,I599&lt;&gt;0)*(F599 + (F599 = 0))*(G599 + (G599 = 0))*(H599 + (H599 = 0))*(I599 + (I599 = 0))</f>
        <v>4</v>
      </c>
      <c r="K599" s="15"/>
      <c r="L599" s="15"/>
      <c r="M599" s="15"/>
    </row>
    <row r="600" spans="1:13">
      <c r="A600" s="15"/>
      <c r="B600" s="15"/>
      <c r="C600" s="15"/>
      <c r="D600" s="17"/>
      <c r="E600" s="15"/>
      <c r="F600" s="15"/>
      <c r="G600" s="15"/>
      <c r="H600" s="15"/>
      <c r="I600" s="15"/>
      <c r="J600" s="20" t="s">
        <v>433</v>
      </c>
      <c r="K600" s="12">
        <f>SUM(J598:J599)</f>
        <v>8</v>
      </c>
      <c r="L600" s="19">
        <v>230.41</v>
      </c>
      <c r="M600" s="12">
        <f>ROUND(L600*K600,2)</f>
        <v>1843.28</v>
      </c>
    </row>
    <row r="601" spans="1:13" ht="0.95" customHeight="1">
      <c r="A601" s="21"/>
      <c r="B601" s="21"/>
      <c r="C601" s="21"/>
      <c r="D601" s="22"/>
      <c r="E601" s="21"/>
      <c r="F601" s="21"/>
      <c r="G601" s="21"/>
      <c r="H601" s="21"/>
      <c r="I601" s="21"/>
      <c r="J601" s="21"/>
      <c r="K601" s="21"/>
      <c r="L601" s="21"/>
      <c r="M601" s="21"/>
    </row>
    <row r="602" spans="1:13" ht="22.5">
      <c r="A602" s="13" t="s">
        <v>434</v>
      </c>
      <c r="B602" s="13" t="s">
        <v>20</v>
      </c>
      <c r="C602" s="13" t="s">
        <v>117</v>
      </c>
      <c r="D602" s="14" t="s">
        <v>435</v>
      </c>
      <c r="E602" s="15"/>
      <c r="F602" s="15"/>
      <c r="G602" s="15"/>
      <c r="H602" s="15"/>
      <c r="I602" s="15"/>
      <c r="J602" s="15"/>
      <c r="K602" s="16">
        <f>K606</f>
        <v>8</v>
      </c>
      <c r="L602" s="16">
        <f>L606</f>
        <v>40.53</v>
      </c>
      <c r="M602" s="16">
        <f>M606</f>
        <v>324.24</v>
      </c>
    </row>
    <row r="603" spans="1:13" ht="258.75">
      <c r="A603" s="15"/>
      <c r="B603" s="15"/>
      <c r="C603" s="15"/>
      <c r="D603" s="17" t="s">
        <v>436</v>
      </c>
      <c r="E603" s="15"/>
      <c r="F603" s="15"/>
      <c r="G603" s="15"/>
      <c r="H603" s="15"/>
      <c r="I603" s="15"/>
      <c r="J603" s="15"/>
      <c r="K603" s="15"/>
      <c r="L603" s="15"/>
      <c r="M603" s="15"/>
    </row>
    <row r="604" spans="1:13">
      <c r="A604" s="15"/>
      <c r="B604" s="15"/>
      <c r="C604" s="15"/>
      <c r="D604" s="17"/>
      <c r="E604" s="13" t="s">
        <v>398</v>
      </c>
      <c r="F604" s="18">
        <v>4</v>
      </c>
      <c r="G604" s="19">
        <v>0</v>
      </c>
      <c r="H604" s="19">
        <v>0</v>
      </c>
      <c r="I604" s="19">
        <v>0</v>
      </c>
      <c r="J604" s="16">
        <f>OR(F604&lt;&gt;0,G604&lt;&gt;0,H604&lt;&gt;0,I604&lt;&gt;0)*(F604 + (F604 = 0))*(G604 + (G604 = 0))*(H604 + (H604 = 0))*(I604 + (I604 = 0))</f>
        <v>4</v>
      </c>
      <c r="K604" s="15"/>
      <c r="L604" s="15"/>
      <c r="M604" s="15"/>
    </row>
    <row r="605" spans="1:13">
      <c r="A605" s="15"/>
      <c r="B605" s="15"/>
      <c r="C605" s="15"/>
      <c r="D605" s="17"/>
      <c r="E605" s="13" t="s">
        <v>397</v>
      </c>
      <c r="F605" s="18">
        <v>4</v>
      </c>
      <c r="G605" s="19">
        <v>0</v>
      </c>
      <c r="H605" s="19">
        <v>0</v>
      </c>
      <c r="I605" s="19">
        <v>0</v>
      </c>
      <c r="J605" s="16">
        <f>OR(F605&lt;&gt;0,G605&lt;&gt;0,H605&lt;&gt;0,I605&lt;&gt;0)*(F605 + (F605 = 0))*(G605 + (G605 = 0))*(H605 + (H605 = 0))*(I605 + (I605 = 0))</f>
        <v>4</v>
      </c>
      <c r="K605" s="15"/>
      <c r="L605" s="15"/>
      <c r="M605" s="15"/>
    </row>
    <row r="606" spans="1:13">
      <c r="A606" s="15"/>
      <c r="B606" s="15"/>
      <c r="C606" s="15"/>
      <c r="D606" s="17"/>
      <c r="E606" s="15"/>
      <c r="F606" s="15"/>
      <c r="G606" s="15"/>
      <c r="H606" s="15"/>
      <c r="I606" s="15"/>
      <c r="J606" s="20" t="s">
        <v>437</v>
      </c>
      <c r="K606" s="12">
        <f>SUM(J604:J605)</f>
        <v>8</v>
      </c>
      <c r="L606" s="19">
        <v>40.53</v>
      </c>
      <c r="M606" s="12">
        <f>ROUND(L606*K606,2)</f>
        <v>324.24</v>
      </c>
    </row>
    <row r="607" spans="1:13" ht="0.95" customHeight="1">
      <c r="A607" s="21"/>
      <c r="B607" s="21"/>
      <c r="C607" s="21"/>
      <c r="D607" s="22"/>
      <c r="E607" s="21"/>
      <c r="F607" s="21"/>
      <c r="G607" s="21"/>
      <c r="H607" s="21"/>
      <c r="I607" s="21"/>
      <c r="J607" s="21"/>
      <c r="K607" s="21"/>
      <c r="L607" s="21"/>
      <c r="M607" s="21"/>
    </row>
    <row r="608" spans="1:13" ht="22.5">
      <c r="A608" s="13" t="s">
        <v>438</v>
      </c>
      <c r="B608" s="13" t="s">
        <v>20</v>
      </c>
      <c r="C608" s="13" t="s">
        <v>253</v>
      </c>
      <c r="D608" s="14" t="s">
        <v>439</v>
      </c>
      <c r="E608" s="15"/>
      <c r="F608" s="15"/>
      <c r="G608" s="15"/>
      <c r="H608" s="15"/>
      <c r="I608" s="15"/>
      <c r="J608" s="15"/>
      <c r="K608" s="16">
        <f>K613</f>
        <v>16.29</v>
      </c>
      <c r="L608" s="16">
        <f>L613</f>
        <v>22.36</v>
      </c>
      <c r="M608" s="16">
        <f>M613</f>
        <v>364.24</v>
      </c>
    </row>
    <row r="609" spans="1:13" ht="247.5">
      <c r="A609" s="15"/>
      <c r="B609" s="15"/>
      <c r="C609" s="15"/>
      <c r="D609" s="17" t="s">
        <v>440</v>
      </c>
      <c r="E609" s="15"/>
      <c r="F609" s="15"/>
      <c r="G609" s="15"/>
      <c r="H609" s="15"/>
      <c r="I609" s="15"/>
      <c r="J609" s="15"/>
      <c r="K609" s="15"/>
      <c r="L609" s="15"/>
      <c r="M609" s="15"/>
    </row>
    <row r="610" spans="1:13">
      <c r="A610" s="15"/>
      <c r="B610" s="15"/>
      <c r="C610" s="15"/>
      <c r="D610" s="17"/>
      <c r="E610" s="13" t="s">
        <v>441</v>
      </c>
      <c r="F610" s="18">
        <v>0</v>
      </c>
      <c r="G610" s="19">
        <v>0</v>
      </c>
      <c r="H610" s="19">
        <v>0</v>
      </c>
      <c r="I610" s="19">
        <v>0</v>
      </c>
      <c r="J610" s="16">
        <f>OR(F610&lt;&gt;0,G610&lt;&gt;0,H610&lt;&gt;0,I610&lt;&gt;0)*(F610 + (F610 = 0))*(G610 + (G610 = 0))*(H610 + (H610 = 0))*(I610 + (I610 = 0))</f>
        <v>0</v>
      </c>
      <c r="K610" s="15"/>
      <c r="L610" s="15"/>
      <c r="M610" s="15"/>
    </row>
    <row r="611" spans="1:13">
      <c r="A611" s="15"/>
      <c r="B611" s="15"/>
      <c r="C611" s="15"/>
      <c r="D611" s="17"/>
      <c r="E611" s="13" t="s">
        <v>442</v>
      </c>
      <c r="F611" s="18">
        <v>1</v>
      </c>
      <c r="G611" s="19">
        <v>10.29</v>
      </c>
      <c r="H611" s="19">
        <v>0</v>
      </c>
      <c r="I611" s="19">
        <v>0</v>
      </c>
      <c r="J611" s="16">
        <f>OR(F611&lt;&gt;0,G611&lt;&gt;0,H611&lt;&gt;0,I611&lt;&gt;0)*(F611 + (F611 = 0))*(G611 + (G611 = 0))*(H611 + (H611 = 0))*(I611 + (I611 = 0))</f>
        <v>10.29</v>
      </c>
      <c r="K611" s="15"/>
      <c r="L611" s="15"/>
      <c r="M611" s="15"/>
    </row>
    <row r="612" spans="1:13">
      <c r="A612" s="15"/>
      <c r="B612" s="15"/>
      <c r="C612" s="15"/>
      <c r="D612" s="17"/>
      <c r="E612" s="13" t="s">
        <v>0</v>
      </c>
      <c r="F612" s="18">
        <v>2</v>
      </c>
      <c r="G612" s="19">
        <v>3</v>
      </c>
      <c r="H612" s="19">
        <v>0</v>
      </c>
      <c r="I612" s="19">
        <v>0</v>
      </c>
      <c r="J612" s="16">
        <f>OR(F612&lt;&gt;0,G612&lt;&gt;0,H612&lt;&gt;0,I612&lt;&gt;0)*(F612 + (F612 = 0))*(G612 + (G612 = 0))*(H612 + (H612 = 0))*(I612 + (I612 = 0))</f>
        <v>6</v>
      </c>
      <c r="K612" s="15"/>
      <c r="L612" s="15"/>
      <c r="M612" s="15"/>
    </row>
    <row r="613" spans="1:13">
      <c r="A613" s="15"/>
      <c r="B613" s="15"/>
      <c r="C613" s="15"/>
      <c r="D613" s="17"/>
      <c r="E613" s="15"/>
      <c r="F613" s="15"/>
      <c r="G613" s="15"/>
      <c r="H613" s="15"/>
      <c r="I613" s="15"/>
      <c r="J613" s="20" t="s">
        <v>443</v>
      </c>
      <c r="K613" s="12">
        <f>SUM(J610:J612)</f>
        <v>16.29</v>
      </c>
      <c r="L613" s="19">
        <v>22.36</v>
      </c>
      <c r="M613" s="12">
        <f>ROUND(L613*K613,2)</f>
        <v>364.24</v>
      </c>
    </row>
    <row r="614" spans="1:13" ht="0.95" customHeight="1">
      <c r="A614" s="21"/>
      <c r="B614" s="21"/>
      <c r="C614" s="21"/>
      <c r="D614" s="22"/>
      <c r="E614" s="21"/>
      <c r="F614" s="21"/>
      <c r="G614" s="21"/>
      <c r="H614" s="21"/>
      <c r="I614" s="21"/>
      <c r="J614" s="21"/>
      <c r="K614" s="21"/>
      <c r="L614" s="21"/>
      <c r="M614" s="21"/>
    </row>
    <row r="615" spans="1:13">
      <c r="A615" s="13" t="s">
        <v>444</v>
      </c>
      <c r="B615" s="13" t="s">
        <v>20</v>
      </c>
      <c r="C615" s="13" t="s">
        <v>21</v>
      </c>
      <c r="D615" s="14" t="s">
        <v>445</v>
      </c>
      <c r="E615" s="15"/>
      <c r="F615" s="15"/>
      <c r="G615" s="15"/>
      <c r="H615" s="15"/>
      <c r="I615" s="15"/>
      <c r="J615" s="15"/>
      <c r="K615" s="16">
        <f>K619</f>
        <v>12.5</v>
      </c>
      <c r="L615" s="16">
        <f>L619</f>
        <v>24.06</v>
      </c>
      <c r="M615" s="16">
        <f>M619</f>
        <v>300.75</v>
      </c>
    </row>
    <row r="616" spans="1:13" ht="281.25">
      <c r="A616" s="15"/>
      <c r="B616" s="15"/>
      <c r="C616" s="15"/>
      <c r="D616" s="17" t="s">
        <v>446</v>
      </c>
      <c r="E616" s="15"/>
      <c r="F616" s="15"/>
      <c r="G616" s="15"/>
      <c r="H616" s="15"/>
      <c r="I616" s="15"/>
      <c r="J616" s="15"/>
      <c r="K616" s="15"/>
      <c r="L616" s="15"/>
      <c r="M616" s="15"/>
    </row>
    <row r="617" spans="1:13">
      <c r="A617" s="15"/>
      <c r="B617" s="15"/>
      <c r="C617" s="15"/>
      <c r="D617" s="17"/>
      <c r="E617" s="13" t="s">
        <v>447</v>
      </c>
      <c r="F617" s="18">
        <v>2</v>
      </c>
      <c r="G617" s="19">
        <v>3.4</v>
      </c>
      <c r="H617" s="19">
        <v>0</v>
      </c>
      <c r="I617" s="19">
        <v>0.7</v>
      </c>
      <c r="J617" s="16">
        <f>OR(F617&lt;&gt;0,G617&lt;&gt;0,H617&lt;&gt;0,I617&lt;&gt;0)*(F617 + (F617 = 0))*(G617 + (G617 = 0))*(H617 + (H617 = 0))*(I617 + (I617 = 0))</f>
        <v>4.76</v>
      </c>
      <c r="K617" s="15"/>
      <c r="L617" s="15"/>
      <c r="M617" s="15"/>
    </row>
    <row r="618" spans="1:13">
      <c r="A618" s="15"/>
      <c r="B618" s="15"/>
      <c r="C618" s="15"/>
      <c r="D618" s="17"/>
      <c r="E618" s="13" t="s">
        <v>0</v>
      </c>
      <c r="F618" s="18">
        <v>1</v>
      </c>
      <c r="G618" s="19">
        <v>11.05</v>
      </c>
      <c r="H618" s="19">
        <v>0</v>
      </c>
      <c r="I618" s="19">
        <v>0.7</v>
      </c>
      <c r="J618" s="16">
        <f>OR(F618&lt;&gt;0,G618&lt;&gt;0,H618&lt;&gt;0,I618&lt;&gt;0)*(F618 + (F618 = 0))*(G618 + (G618 = 0))*(H618 + (H618 = 0))*(I618 + (I618 = 0))</f>
        <v>7.74</v>
      </c>
      <c r="K618" s="15"/>
      <c r="L618" s="15"/>
      <c r="M618" s="15"/>
    </row>
    <row r="619" spans="1:13">
      <c r="A619" s="15"/>
      <c r="B619" s="15"/>
      <c r="C619" s="15"/>
      <c r="D619" s="17"/>
      <c r="E619" s="15"/>
      <c r="F619" s="15"/>
      <c r="G619" s="15"/>
      <c r="H619" s="15"/>
      <c r="I619" s="15"/>
      <c r="J619" s="20" t="s">
        <v>448</v>
      </c>
      <c r="K619" s="12">
        <f>SUM(J617:J618)</f>
        <v>12.5</v>
      </c>
      <c r="L619" s="19">
        <v>24.06</v>
      </c>
      <c r="M619" s="12">
        <f>ROUND(L619*K619,2)</f>
        <v>300.75</v>
      </c>
    </row>
    <row r="620" spans="1:13" ht="0.95" customHeight="1">
      <c r="A620" s="21"/>
      <c r="B620" s="21"/>
      <c r="C620" s="21"/>
      <c r="D620" s="22"/>
      <c r="E620" s="21"/>
      <c r="F620" s="21"/>
      <c r="G620" s="21"/>
      <c r="H620" s="21"/>
      <c r="I620" s="21"/>
      <c r="J620" s="21"/>
      <c r="K620" s="21"/>
      <c r="L620" s="21"/>
      <c r="M620" s="21"/>
    </row>
    <row r="621" spans="1:13">
      <c r="A621" s="13" t="s">
        <v>449</v>
      </c>
      <c r="B621" s="13" t="s">
        <v>20</v>
      </c>
      <c r="C621" s="13" t="s">
        <v>253</v>
      </c>
      <c r="D621" s="14" t="s">
        <v>450</v>
      </c>
      <c r="E621" s="15"/>
      <c r="F621" s="15"/>
      <c r="G621" s="15"/>
      <c r="H621" s="15"/>
      <c r="I621" s="15"/>
      <c r="J621" s="15"/>
      <c r="K621" s="16">
        <f>K625</f>
        <v>17.850000000000001</v>
      </c>
      <c r="L621" s="16">
        <f>L625</f>
        <v>33.82</v>
      </c>
      <c r="M621" s="16">
        <f>M625</f>
        <v>603.69000000000005</v>
      </c>
    </row>
    <row r="622" spans="1:13" ht="101.25">
      <c r="A622" s="15"/>
      <c r="B622" s="15"/>
      <c r="C622" s="15"/>
      <c r="D622" s="17" t="s">
        <v>451</v>
      </c>
      <c r="E622" s="15"/>
      <c r="F622" s="15"/>
      <c r="G622" s="15"/>
      <c r="H622" s="15"/>
      <c r="I622" s="15"/>
      <c r="J622" s="15"/>
      <c r="K622" s="15"/>
      <c r="L622" s="15"/>
      <c r="M622" s="15"/>
    </row>
    <row r="623" spans="1:13">
      <c r="A623" s="15"/>
      <c r="B623" s="15"/>
      <c r="C623" s="15"/>
      <c r="D623" s="17"/>
      <c r="E623" s="13" t="s">
        <v>447</v>
      </c>
      <c r="F623" s="18">
        <v>2</v>
      </c>
      <c r="G623" s="19">
        <v>3.4</v>
      </c>
      <c r="H623" s="19">
        <v>0</v>
      </c>
      <c r="I623" s="19">
        <v>0</v>
      </c>
      <c r="J623" s="16">
        <f>OR(F623&lt;&gt;0,G623&lt;&gt;0,H623&lt;&gt;0,I623&lt;&gt;0)*(F623 + (F623 = 0))*(G623 + (G623 = 0))*(H623 + (H623 = 0))*(I623 + (I623 = 0))</f>
        <v>6.8</v>
      </c>
      <c r="K623" s="15"/>
      <c r="L623" s="15"/>
      <c r="M623" s="15"/>
    </row>
    <row r="624" spans="1:13">
      <c r="A624" s="15"/>
      <c r="B624" s="15"/>
      <c r="C624" s="15"/>
      <c r="D624" s="17"/>
      <c r="E624" s="13" t="s">
        <v>0</v>
      </c>
      <c r="F624" s="18">
        <v>1</v>
      </c>
      <c r="G624" s="19">
        <v>11.05</v>
      </c>
      <c r="H624" s="19">
        <v>0</v>
      </c>
      <c r="I624" s="19">
        <v>0</v>
      </c>
      <c r="J624" s="16">
        <f>OR(F624&lt;&gt;0,G624&lt;&gt;0,H624&lt;&gt;0,I624&lt;&gt;0)*(F624 + (F624 = 0))*(G624 + (G624 = 0))*(H624 + (H624 = 0))*(I624 + (I624 = 0))</f>
        <v>11.05</v>
      </c>
      <c r="K624" s="15"/>
      <c r="L624" s="15"/>
      <c r="M624" s="15"/>
    </row>
    <row r="625" spans="1:13">
      <c r="A625" s="15"/>
      <c r="B625" s="15"/>
      <c r="C625" s="15"/>
      <c r="D625" s="17"/>
      <c r="E625" s="15"/>
      <c r="F625" s="15"/>
      <c r="G625" s="15"/>
      <c r="H625" s="15"/>
      <c r="I625" s="15"/>
      <c r="J625" s="20" t="s">
        <v>452</v>
      </c>
      <c r="K625" s="12">
        <f>SUM(J623:J624)</f>
        <v>17.850000000000001</v>
      </c>
      <c r="L625" s="19">
        <v>33.82</v>
      </c>
      <c r="M625" s="12">
        <f>ROUND(L625*K625,2)</f>
        <v>603.69000000000005</v>
      </c>
    </row>
    <row r="626" spans="1:13" ht="0.95" customHeight="1">
      <c r="A626" s="21"/>
      <c r="B626" s="21"/>
      <c r="C626" s="21"/>
      <c r="D626" s="22"/>
      <c r="E626" s="21"/>
      <c r="F626" s="21"/>
      <c r="G626" s="21"/>
      <c r="H626" s="21"/>
      <c r="I626" s="21"/>
      <c r="J626" s="21"/>
      <c r="K626" s="21"/>
      <c r="L626" s="21"/>
      <c r="M626" s="21"/>
    </row>
    <row r="627" spans="1:13">
      <c r="A627" s="13" t="s">
        <v>453</v>
      </c>
      <c r="B627" s="13" t="s">
        <v>20</v>
      </c>
      <c r="C627" s="13" t="s">
        <v>253</v>
      </c>
      <c r="D627" s="14" t="s">
        <v>454</v>
      </c>
      <c r="E627" s="15"/>
      <c r="F627" s="15"/>
      <c r="G627" s="15"/>
      <c r="H627" s="15"/>
      <c r="I627" s="15"/>
      <c r="J627" s="15"/>
      <c r="K627" s="16">
        <f>K630</f>
        <v>6</v>
      </c>
      <c r="L627" s="16">
        <f>L630</f>
        <v>18.04</v>
      </c>
      <c r="M627" s="16">
        <f>M630</f>
        <v>108.24</v>
      </c>
    </row>
    <row r="628" spans="1:13" ht="45">
      <c r="A628" s="15"/>
      <c r="B628" s="15"/>
      <c r="C628" s="15"/>
      <c r="D628" s="17" t="s">
        <v>455</v>
      </c>
      <c r="E628" s="15"/>
      <c r="F628" s="15"/>
      <c r="G628" s="15"/>
      <c r="H628" s="15"/>
      <c r="I628" s="15"/>
      <c r="J628" s="15"/>
      <c r="K628" s="15"/>
      <c r="L628" s="15"/>
      <c r="M628" s="15"/>
    </row>
    <row r="629" spans="1:13">
      <c r="A629" s="15"/>
      <c r="B629" s="15"/>
      <c r="C629" s="15"/>
      <c r="D629" s="17"/>
      <c r="E629" s="13" t="s">
        <v>456</v>
      </c>
      <c r="F629" s="18">
        <v>2</v>
      </c>
      <c r="G629" s="19">
        <v>3</v>
      </c>
      <c r="H629" s="19">
        <v>0</v>
      </c>
      <c r="I629" s="19">
        <v>0</v>
      </c>
      <c r="J629" s="16">
        <f>OR(F629&lt;&gt;0,G629&lt;&gt;0,H629&lt;&gt;0,I629&lt;&gt;0)*(F629 + (F629 = 0))*(G629 + (G629 = 0))*(H629 + (H629 = 0))*(I629 + (I629 = 0))</f>
        <v>6</v>
      </c>
      <c r="K629" s="15"/>
      <c r="L629" s="15"/>
      <c r="M629" s="15"/>
    </row>
    <row r="630" spans="1:13">
      <c r="A630" s="15"/>
      <c r="B630" s="15"/>
      <c r="C630" s="15"/>
      <c r="D630" s="17"/>
      <c r="E630" s="15"/>
      <c r="F630" s="15"/>
      <c r="G630" s="15"/>
      <c r="H630" s="15"/>
      <c r="I630" s="15"/>
      <c r="J630" s="20" t="s">
        <v>457</v>
      </c>
      <c r="K630" s="12">
        <f>SUM(J629:J629)</f>
        <v>6</v>
      </c>
      <c r="L630" s="19">
        <v>18.04</v>
      </c>
      <c r="M630" s="12">
        <f>ROUND(L630*K630,2)</f>
        <v>108.24</v>
      </c>
    </row>
    <row r="631" spans="1:13" ht="0.95" customHeight="1">
      <c r="A631" s="21"/>
      <c r="B631" s="21"/>
      <c r="C631" s="21"/>
      <c r="D631" s="22"/>
      <c r="E631" s="21"/>
      <c r="F631" s="21"/>
      <c r="G631" s="21"/>
      <c r="H631" s="21"/>
      <c r="I631" s="21"/>
      <c r="J631" s="21"/>
      <c r="K631" s="21"/>
      <c r="L631" s="21"/>
      <c r="M631" s="21"/>
    </row>
    <row r="632" spans="1:13">
      <c r="A632" s="13" t="s">
        <v>458</v>
      </c>
      <c r="B632" s="13" t="s">
        <v>20</v>
      </c>
      <c r="C632" s="13" t="s">
        <v>253</v>
      </c>
      <c r="D632" s="14" t="s">
        <v>459</v>
      </c>
      <c r="E632" s="15"/>
      <c r="F632" s="15"/>
      <c r="G632" s="15"/>
      <c r="H632" s="15"/>
      <c r="I632" s="15"/>
      <c r="J632" s="15"/>
      <c r="K632" s="16">
        <f>K636</f>
        <v>17.850000000000001</v>
      </c>
      <c r="L632" s="16">
        <f>L636</f>
        <v>29.7</v>
      </c>
      <c r="M632" s="16">
        <f>M636</f>
        <v>530.15</v>
      </c>
    </row>
    <row r="633" spans="1:13" ht="67.5">
      <c r="A633" s="15"/>
      <c r="B633" s="15"/>
      <c r="C633" s="15"/>
      <c r="D633" s="17" t="s">
        <v>460</v>
      </c>
      <c r="E633" s="15"/>
      <c r="F633" s="15"/>
      <c r="G633" s="15"/>
      <c r="H633" s="15"/>
      <c r="I633" s="15"/>
      <c r="J633" s="15"/>
      <c r="K633" s="15"/>
      <c r="L633" s="15"/>
      <c r="M633" s="15"/>
    </row>
    <row r="634" spans="1:13">
      <c r="A634" s="15"/>
      <c r="B634" s="15"/>
      <c r="C634" s="15"/>
      <c r="D634" s="17"/>
      <c r="E634" s="13" t="s">
        <v>447</v>
      </c>
      <c r="F634" s="18">
        <v>2</v>
      </c>
      <c r="G634" s="19">
        <v>3.4</v>
      </c>
      <c r="H634" s="19">
        <v>0</v>
      </c>
      <c r="I634" s="19">
        <v>0</v>
      </c>
      <c r="J634" s="16">
        <f>OR(F634&lt;&gt;0,G634&lt;&gt;0,H634&lt;&gt;0,I634&lt;&gt;0)*(F634 + (F634 = 0))*(G634 + (G634 = 0))*(H634 + (H634 = 0))*(I634 + (I634 = 0))</f>
        <v>6.8</v>
      </c>
      <c r="K634" s="15"/>
      <c r="L634" s="15"/>
      <c r="M634" s="15"/>
    </row>
    <row r="635" spans="1:13">
      <c r="A635" s="15"/>
      <c r="B635" s="15"/>
      <c r="C635" s="15"/>
      <c r="D635" s="17"/>
      <c r="E635" s="13" t="s">
        <v>0</v>
      </c>
      <c r="F635" s="18">
        <v>1</v>
      </c>
      <c r="G635" s="19">
        <v>11.05</v>
      </c>
      <c r="H635" s="19">
        <v>0</v>
      </c>
      <c r="I635" s="19">
        <v>0</v>
      </c>
      <c r="J635" s="16">
        <f>OR(F635&lt;&gt;0,G635&lt;&gt;0,H635&lt;&gt;0,I635&lt;&gt;0)*(F635 + (F635 = 0))*(G635 + (G635 = 0))*(H635 + (H635 = 0))*(I635 + (I635 = 0))</f>
        <v>11.05</v>
      </c>
      <c r="K635" s="15"/>
      <c r="L635" s="15"/>
      <c r="M635" s="15"/>
    </row>
    <row r="636" spans="1:13">
      <c r="A636" s="15"/>
      <c r="B636" s="15"/>
      <c r="C636" s="15"/>
      <c r="D636" s="17"/>
      <c r="E636" s="15"/>
      <c r="F636" s="15"/>
      <c r="G636" s="15"/>
      <c r="H636" s="15"/>
      <c r="I636" s="15"/>
      <c r="J636" s="20" t="s">
        <v>461</v>
      </c>
      <c r="K636" s="12">
        <f>SUM(J634:J635)</f>
        <v>17.850000000000001</v>
      </c>
      <c r="L636" s="19">
        <v>29.7</v>
      </c>
      <c r="M636" s="12">
        <f>ROUND(L636*K636,2)</f>
        <v>530.15</v>
      </c>
    </row>
    <row r="637" spans="1:13" ht="0.95" customHeight="1">
      <c r="A637" s="21"/>
      <c r="B637" s="21"/>
      <c r="C637" s="21"/>
      <c r="D637" s="22"/>
      <c r="E637" s="21"/>
      <c r="F637" s="21"/>
      <c r="G637" s="21"/>
      <c r="H637" s="21"/>
      <c r="I637" s="21"/>
      <c r="J637" s="21"/>
      <c r="K637" s="21"/>
      <c r="L637" s="21"/>
      <c r="M637" s="21"/>
    </row>
    <row r="638" spans="1:13" ht="22.5">
      <c r="A638" s="13" t="s">
        <v>462</v>
      </c>
      <c r="B638" s="13" t="s">
        <v>20</v>
      </c>
      <c r="C638" s="13" t="s">
        <v>71</v>
      </c>
      <c r="D638" s="14" t="s">
        <v>463</v>
      </c>
      <c r="E638" s="15"/>
      <c r="F638" s="15"/>
      <c r="G638" s="15"/>
      <c r="H638" s="15"/>
      <c r="I638" s="15"/>
      <c r="J638" s="15"/>
      <c r="K638" s="16">
        <f>K641</f>
        <v>1</v>
      </c>
      <c r="L638" s="16">
        <f>L641</f>
        <v>945.88</v>
      </c>
      <c r="M638" s="16">
        <f>M641</f>
        <v>945.88</v>
      </c>
    </row>
    <row r="639" spans="1:13" ht="22.5">
      <c r="A639" s="15"/>
      <c r="B639" s="15"/>
      <c r="C639" s="15"/>
      <c r="D639" s="17" t="s">
        <v>464</v>
      </c>
      <c r="E639" s="15"/>
      <c r="F639" s="15"/>
      <c r="G639" s="15"/>
      <c r="H639" s="15"/>
      <c r="I639" s="15"/>
      <c r="J639" s="15"/>
      <c r="K639" s="15"/>
      <c r="L639" s="15"/>
      <c r="M639" s="15"/>
    </row>
    <row r="640" spans="1:13">
      <c r="A640" s="15"/>
      <c r="B640" s="15"/>
      <c r="C640" s="15"/>
      <c r="D640" s="17"/>
      <c r="E640" s="13" t="s">
        <v>0</v>
      </c>
      <c r="F640" s="18">
        <v>1</v>
      </c>
      <c r="G640" s="19">
        <v>0</v>
      </c>
      <c r="H640" s="19">
        <v>0</v>
      </c>
      <c r="I640" s="19">
        <v>0</v>
      </c>
      <c r="J640" s="16">
        <f>OR(F640&lt;&gt;0,G640&lt;&gt;0,H640&lt;&gt;0,I640&lt;&gt;0)*(F640 + (F640 = 0))*(G640 + (G640 = 0))*(H640 + (H640 = 0))*(I640 + (I640 = 0))</f>
        <v>1</v>
      </c>
      <c r="K640" s="15"/>
      <c r="L640" s="15"/>
      <c r="M640" s="15"/>
    </row>
    <row r="641" spans="1:13">
      <c r="A641" s="15"/>
      <c r="B641" s="15"/>
      <c r="C641" s="15"/>
      <c r="D641" s="17"/>
      <c r="E641" s="15"/>
      <c r="F641" s="15"/>
      <c r="G641" s="15"/>
      <c r="H641" s="15"/>
      <c r="I641" s="15"/>
      <c r="J641" s="20" t="s">
        <v>465</v>
      </c>
      <c r="K641" s="12">
        <f>SUM(J640:J640)</f>
        <v>1</v>
      </c>
      <c r="L641" s="19">
        <v>945.88</v>
      </c>
      <c r="M641" s="12">
        <f>ROUND(L641*K641,2)</f>
        <v>945.88</v>
      </c>
    </row>
    <row r="642" spans="1:13" ht="0.95" customHeight="1">
      <c r="A642" s="21"/>
      <c r="B642" s="21"/>
      <c r="C642" s="21"/>
      <c r="D642" s="22"/>
      <c r="E642" s="21"/>
      <c r="F642" s="21"/>
      <c r="G642" s="21"/>
      <c r="H642" s="21"/>
      <c r="I642" s="21"/>
      <c r="J642" s="21"/>
      <c r="K642" s="21"/>
      <c r="L642" s="21"/>
      <c r="M642" s="21"/>
    </row>
    <row r="643" spans="1:13">
      <c r="A643" s="15"/>
      <c r="B643" s="15"/>
      <c r="C643" s="15"/>
      <c r="D643" s="17"/>
      <c r="E643" s="15"/>
      <c r="F643" s="15"/>
      <c r="G643" s="15"/>
      <c r="H643" s="15"/>
      <c r="I643" s="15"/>
      <c r="J643" s="20" t="s">
        <v>466</v>
      </c>
      <c r="K643" s="23">
        <v>1</v>
      </c>
      <c r="L643" s="12">
        <f>M579+M584+M590+M596+M602+M608+M615+M621+M627+M632+M638</f>
        <v>6885</v>
      </c>
      <c r="M643" s="12">
        <f>ROUND(L643*K643,2)</f>
        <v>6885</v>
      </c>
    </row>
    <row r="644" spans="1:13" ht="0.95" customHeight="1">
      <c r="A644" s="21"/>
      <c r="B644" s="21"/>
      <c r="C644" s="21"/>
      <c r="D644" s="22"/>
      <c r="E644" s="21"/>
      <c r="F644" s="21"/>
      <c r="G644" s="21"/>
      <c r="H644" s="21"/>
      <c r="I644" s="21"/>
      <c r="J644" s="21"/>
      <c r="K644" s="21"/>
      <c r="L644" s="21"/>
      <c r="M644" s="21"/>
    </row>
    <row r="645" spans="1:13">
      <c r="A645" s="8" t="s">
        <v>467</v>
      </c>
      <c r="B645" s="8" t="s">
        <v>17</v>
      </c>
      <c r="C645" s="8" t="s">
        <v>0</v>
      </c>
      <c r="D645" s="9" t="s">
        <v>468</v>
      </c>
      <c r="E645" s="10"/>
      <c r="F645" s="10"/>
      <c r="G645" s="10"/>
      <c r="H645" s="10"/>
      <c r="I645" s="10"/>
      <c r="J645" s="10"/>
      <c r="K645" s="11">
        <f>K692</f>
        <v>1</v>
      </c>
      <c r="L645" s="12">
        <f>L692</f>
        <v>7920.18</v>
      </c>
      <c r="M645" s="12">
        <f>M692</f>
        <v>7920.18</v>
      </c>
    </row>
    <row r="646" spans="1:13" ht="22.5">
      <c r="A646" s="13" t="s">
        <v>469</v>
      </c>
      <c r="B646" s="13" t="s">
        <v>20</v>
      </c>
      <c r="C646" s="13" t="s">
        <v>117</v>
      </c>
      <c r="D646" s="14" t="s">
        <v>470</v>
      </c>
      <c r="E646" s="15"/>
      <c r="F646" s="15"/>
      <c r="G646" s="15"/>
      <c r="H646" s="15"/>
      <c r="I646" s="15"/>
      <c r="J646" s="15"/>
      <c r="K646" s="16">
        <f>K654</f>
        <v>254.97</v>
      </c>
      <c r="L646" s="16">
        <f>L654</f>
        <v>5.7</v>
      </c>
      <c r="M646" s="16">
        <f>M654</f>
        <v>1453.33</v>
      </c>
    </row>
    <row r="647" spans="1:13" ht="303.75">
      <c r="A647" s="15"/>
      <c r="B647" s="15"/>
      <c r="C647" s="15"/>
      <c r="D647" s="17" t="s">
        <v>471</v>
      </c>
      <c r="E647" s="15"/>
      <c r="F647" s="15"/>
      <c r="G647" s="15"/>
      <c r="H647" s="15"/>
      <c r="I647" s="15"/>
      <c r="J647" s="15"/>
      <c r="K647" s="15"/>
      <c r="L647" s="15"/>
      <c r="M647" s="15"/>
    </row>
    <row r="648" spans="1:13">
      <c r="A648" s="15"/>
      <c r="B648" s="15"/>
      <c r="C648" s="15"/>
      <c r="D648" s="17"/>
      <c r="E648" s="13" t="s">
        <v>472</v>
      </c>
      <c r="F648" s="18">
        <v>0</v>
      </c>
      <c r="G648" s="19">
        <v>0</v>
      </c>
      <c r="H648" s="19">
        <v>0</v>
      </c>
      <c r="I648" s="19">
        <v>0</v>
      </c>
      <c r="J648" s="16">
        <f>OR(F648&lt;&gt;0,G648&lt;&gt;0,H648&lt;&gt;0,I648&lt;&gt;0)*(F648 + (F648 = 0))*(G648 + (G648 = 0))*(H648 + (H648 = 0))*(I648 + (I648 = 0))</f>
        <v>0</v>
      </c>
      <c r="K648" s="15"/>
      <c r="L648" s="15"/>
      <c r="M648" s="15"/>
    </row>
    <row r="649" spans="1:13">
      <c r="A649" s="15"/>
      <c r="B649" s="15"/>
      <c r="C649" s="15"/>
      <c r="D649" s="17"/>
      <c r="E649" s="13" t="s">
        <v>129</v>
      </c>
      <c r="F649" s="18">
        <v>0</v>
      </c>
      <c r="G649" s="19">
        <v>0</v>
      </c>
      <c r="H649" s="19">
        <v>0</v>
      </c>
      <c r="I649" s="19">
        <v>0</v>
      </c>
      <c r="J649" s="16">
        <f>OR(F649&lt;&gt;0,G649&lt;&gt;0,H649&lt;&gt;0,I649&lt;&gt;0)*(F649 + (F649 = 0))*(G649 + (G649 = 0))*(H649 + (H649 = 0))*(I649 + (I649 = 0))</f>
        <v>0</v>
      </c>
      <c r="K649" s="15"/>
      <c r="L649" s="15"/>
      <c r="M649" s="15"/>
    </row>
    <row r="650" spans="1:13">
      <c r="A650" s="15"/>
      <c r="B650" s="15"/>
      <c r="C650" s="15"/>
      <c r="D650" s="17"/>
      <c r="E650" s="13" t="s">
        <v>473</v>
      </c>
      <c r="F650" s="18">
        <v>0.7</v>
      </c>
      <c r="G650" s="19">
        <v>195.55</v>
      </c>
      <c r="H650" s="19">
        <v>0</v>
      </c>
      <c r="I650" s="19">
        <v>0</v>
      </c>
      <c r="J650" s="16">
        <f>OR(F650&lt;&gt;0,G650&lt;&gt;0,H650&lt;&gt;0,I650&lt;&gt;0)*(F650 + (F650 = 0))*(G650 + (G650 = 0))*(H650 + (H650 = 0))*(I650 + (I650 = 0))</f>
        <v>136.88999999999999</v>
      </c>
      <c r="K650" s="15"/>
      <c r="L650" s="15"/>
      <c r="M650" s="15"/>
    </row>
    <row r="651" spans="1:13">
      <c r="A651" s="15"/>
      <c r="B651" s="15"/>
      <c r="C651" s="15"/>
      <c r="D651" s="17"/>
      <c r="E651" s="13" t="s">
        <v>148</v>
      </c>
      <c r="F651" s="18">
        <v>1</v>
      </c>
      <c r="G651" s="19">
        <v>59.6</v>
      </c>
      <c r="H651" s="19">
        <v>0</v>
      </c>
      <c r="I651" s="19">
        <v>0</v>
      </c>
      <c r="J651" s="16">
        <f>OR(F651&lt;&gt;0,G651&lt;&gt;0,H651&lt;&gt;0,I651&lt;&gt;0)*(F651 + (F651 = 0))*(G651 + (G651 = 0))*(H651 + (H651 = 0))*(I651 + (I651 = 0))</f>
        <v>59.6</v>
      </c>
      <c r="K651" s="15"/>
      <c r="L651" s="15"/>
      <c r="M651" s="15"/>
    </row>
    <row r="652" spans="1:13">
      <c r="A652" s="15"/>
      <c r="B652" s="15"/>
      <c r="C652" s="15"/>
      <c r="D652" s="17"/>
      <c r="E652" s="13" t="s">
        <v>0</v>
      </c>
      <c r="F652" s="18">
        <v>1</v>
      </c>
      <c r="G652" s="19">
        <v>16.940000000000001</v>
      </c>
      <c r="H652" s="19">
        <v>0</v>
      </c>
      <c r="I652" s="19">
        <v>0</v>
      </c>
      <c r="J652" s="16">
        <f>OR(F652&lt;&gt;0,G652&lt;&gt;0,H652&lt;&gt;0,I652&lt;&gt;0)*(F652 + (F652 = 0))*(G652 + (G652 = 0))*(H652 + (H652 = 0))*(I652 + (I652 = 0))</f>
        <v>16.940000000000001</v>
      </c>
      <c r="K652" s="15"/>
      <c r="L652" s="15"/>
      <c r="M652" s="15"/>
    </row>
    <row r="653" spans="1:13">
      <c r="A653" s="15"/>
      <c r="B653" s="15"/>
      <c r="C653" s="15"/>
      <c r="D653" s="17"/>
      <c r="E653" s="13" t="s">
        <v>474</v>
      </c>
      <c r="F653" s="18">
        <v>1</v>
      </c>
      <c r="G653" s="19">
        <v>41.54</v>
      </c>
      <c r="H653" s="19">
        <v>0</v>
      </c>
      <c r="I653" s="19">
        <v>0</v>
      </c>
      <c r="J653" s="16">
        <f>OR(F653&lt;&gt;0,G653&lt;&gt;0,H653&lt;&gt;0,I653&lt;&gt;0)*(F653 + (F653 = 0))*(G653 + (G653 = 0))*(H653 + (H653 = 0))*(I653 + (I653 = 0))</f>
        <v>41.54</v>
      </c>
      <c r="K653" s="15"/>
      <c r="L653" s="15"/>
      <c r="M653" s="15"/>
    </row>
    <row r="654" spans="1:13">
      <c r="A654" s="15"/>
      <c r="B654" s="15"/>
      <c r="C654" s="15"/>
      <c r="D654" s="17"/>
      <c r="E654" s="15"/>
      <c r="F654" s="15"/>
      <c r="G654" s="15"/>
      <c r="H654" s="15"/>
      <c r="I654" s="15"/>
      <c r="J654" s="20" t="s">
        <v>475</v>
      </c>
      <c r="K654" s="12">
        <f>SUM(J648:J653)</f>
        <v>254.97</v>
      </c>
      <c r="L654" s="19">
        <v>5.7</v>
      </c>
      <c r="M654" s="12">
        <f>ROUND(L654*K654,2)</f>
        <v>1453.33</v>
      </c>
    </row>
    <row r="655" spans="1:13" ht="0.95" customHeight="1">
      <c r="A655" s="21"/>
      <c r="B655" s="21"/>
      <c r="C655" s="21"/>
      <c r="D655" s="22"/>
      <c r="E655" s="21"/>
      <c r="F655" s="21"/>
      <c r="G655" s="21"/>
      <c r="H655" s="21"/>
      <c r="I655" s="21"/>
      <c r="J655" s="21"/>
      <c r="K655" s="21"/>
      <c r="L655" s="21"/>
      <c r="M655" s="21"/>
    </row>
    <row r="656" spans="1:13">
      <c r="A656" s="13" t="s">
        <v>476</v>
      </c>
      <c r="B656" s="13" t="s">
        <v>20</v>
      </c>
      <c r="C656" s="13" t="s">
        <v>117</v>
      </c>
      <c r="D656" s="14" t="s">
        <v>477</v>
      </c>
      <c r="E656" s="15"/>
      <c r="F656" s="15"/>
      <c r="G656" s="15"/>
      <c r="H656" s="15"/>
      <c r="I656" s="15"/>
      <c r="J656" s="15"/>
      <c r="K656" s="16">
        <f>K680</f>
        <v>663.59</v>
      </c>
      <c r="L656" s="16">
        <f>L680</f>
        <v>7.09</v>
      </c>
      <c r="M656" s="16">
        <f>M680</f>
        <v>4704.8500000000004</v>
      </c>
    </row>
    <row r="657" spans="1:13" ht="303.75">
      <c r="A657" s="15"/>
      <c r="B657" s="15"/>
      <c r="C657" s="15"/>
      <c r="D657" s="17" t="s">
        <v>478</v>
      </c>
      <c r="E657" s="15"/>
      <c r="F657" s="15"/>
      <c r="G657" s="15"/>
      <c r="H657" s="15"/>
      <c r="I657" s="15"/>
      <c r="J657" s="15"/>
      <c r="K657" s="15"/>
      <c r="L657" s="15"/>
      <c r="M657" s="15"/>
    </row>
    <row r="658" spans="1:13">
      <c r="A658" s="15"/>
      <c r="B658" s="15"/>
      <c r="C658" s="15"/>
      <c r="D658" s="17"/>
      <c r="E658" s="13" t="s">
        <v>479</v>
      </c>
      <c r="F658" s="18">
        <v>0</v>
      </c>
      <c r="G658" s="19">
        <v>0</v>
      </c>
      <c r="H658" s="19">
        <v>0</v>
      </c>
      <c r="I658" s="19">
        <v>0</v>
      </c>
      <c r="J658" s="16">
        <f>OR(F658&lt;&gt;0,G658&lt;&gt;0,H658&lt;&gt;0,I658&lt;&gt;0)*(F658 + (F658 = 0))*(G658 + (G658 = 0))*(H658 + (H658 = 0))*(I658 + (I658 = 0))</f>
        <v>0</v>
      </c>
      <c r="K658" s="15"/>
      <c r="L658" s="15"/>
      <c r="M658" s="15"/>
    </row>
    <row r="659" spans="1:13">
      <c r="A659" s="15"/>
      <c r="B659" s="15"/>
      <c r="C659" s="15"/>
      <c r="D659" s="17"/>
      <c r="E659" s="13" t="s">
        <v>129</v>
      </c>
      <c r="F659" s="18">
        <v>0</v>
      </c>
      <c r="G659" s="19">
        <v>0</v>
      </c>
      <c r="H659" s="19">
        <v>0</v>
      </c>
      <c r="I659" s="19">
        <v>0</v>
      </c>
      <c r="J659" s="16">
        <f>OR(F659&lt;&gt;0,G659&lt;&gt;0,H659&lt;&gt;0,I659&lt;&gt;0)*(F659 + (F659 = 0))*(G659 + (G659 = 0))*(H659 + (H659 = 0))*(I659 + (I659 = 0))</f>
        <v>0</v>
      </c>
      <c r="K659" s="15"/>
      <c r="L659" s="15"/>
      <c r="M659" s="15"/>
    </row>
    <row r="660" spans="1:13">
      <c r="A660" s="15"/>
      <c r="B660" s="15"/>
      <c r="C660" s="15"/>
      <c r="D660" s="17"/>
      <c r="E660" s="13" t="s">
        <v>148</v>
      </c>
      <c r="F660" s="18">
        <v>2</v>
      </c>
      <c r="G660" s="19">
        <v>12.75</v>
      </c>
      <c r="H660" s="19">
        <v>0</v>
      </c>
      <c r="I660" s="19">
        <v>6.3</v>
      </c>
      <c r="J660" s="16">
        <f>OR(F660&lt;&gt;0,G660&lt;&gt;0,H660&lt;&gt;0,I660&lt;&gt;0)*(F660 + (F660 = 0))*(G660 + (G660 = 0))*(H660 + (H660 = 0))*(I660 + (I660 = 0))</f>
        <v>160.65</v>
      </c>
      <c r="K660" s="15"/>
      <c r="L660" s="15"/>
      <c r="M660" s="15"/>
    </row>
    <row r="661" spans="1:13">
      <c r="A661" s="15"/>
      <c r="B661" s="15"/>
      <c r="C661" s="15"/>
      <c r="D661" s="17"/>
      <c r="E661" s="13" t="s">
        <v>0</v>
      </c>
      <c r="F661" s="18">
        <v>4</v>
      </c>
      <c r="G661" s="19">
        <v>6.05</v>
      </c>
      <c r="H661" s="19">
        <v>0</v>
      </c>
      <c r="I661" s="19">
        <v>6.3</v>
      </c>
      <c r="J661" s="16">
        <f>OR(F661&lt;&gt;0,G661&lt;&gt;0,H661&lt;&gt;0,I661&lt;&gt;0)*(F661 + (F661 = 0))*(G661 + (G661 = 0))*(H661 + (H661 = 0))*(I661 + (I661 = 0))</f>
        <v>152.46</v>
      </c>
      <c r="K661" s="15"/>
      <c r="L661" s="15"/>
      <c r="M661" s="15"/>
    </row>
    <row r="662" spans="1:13">
      <c r="A662" s="15"/>
      <c r="B662" s="15"/>
      <c r="C662" s="15"/>
      <c r="D662" s="17"/>
      <c r="E662" s="13" t="s">
        <v>480</v>
      </c>
      <c r="F662" s="18">
        <v>1</v>
      </c>
      <c r="G662" s="19">
        <v>17.399999999999999</v>
      </c>
      <c r="H662" s="19">
        <v>0</v>
      </c>
      <c r="I662" s="19">
        <v>6.3</v>
      </c>
      <c r="J662" s="16">
        <f>OR(F662&lt;&gt;0,G662&lt;&gt;0,H662&lt;&gt;0,I662&lt;&gt;0)*(F662 + (F662 = 0))*(G662 + (G662 = 0))*(H662 + (H662 = 0))*(I662 + (I662 = 0))</f>
        <v>109.62</v>
      </c>
      <c r="K662" s="15"/>
      <c r="L662" s="15"/>
      <c r="M662" s="15"/>
    </row>
    <row r="663" spans="1:13">
      <c r="A663" s="15"/>
      <c r="B663" s="15"/>
      <c r="C663" s="15"/>
      <c r="D663" s="17"/>
      <c r="E663" s="13" t="s">
        <v>0</v>
      </c>
      <c r="F663" s="18">
        <v>1</v>
      </c>
      <c r="G663" s="19">
        <v>11.25</v>
      </c>
      <c r="H663" s="19">
        <v>0</v>
      </c>
      <c r="I663" s="19">
        <v>6.3</v>
      </c>
      <c r="J663" s="16">
        <f>OR(F663&lt;&gt;0,G663&lt;&gt;0,H663&lt;&gt;0,I663&lt;&gt;0)*(F663 + (F663 = 0))*(G663 + (G663 = 0))*(H663 + (H663 = 0))*(I663 + (I663 = 0))</f>
        <v>70.88</v>
      </c>
      <c r="K663" s="15"/>
      <c r="L663" s="15"/>
      <c r="M663" s="15"/>
    </row>
    <row r="664" spans="1:13">
      <c r="A664" s="15"/>
      <c r="B664" s="15"/>
      <c r="C664" s="15"/>
      <c r="D664" s="17"/>
      <c r="E664" s="13" t="s">
        <v>441</v>
      </c>
      <c r="F664" s="18">
        <v>0</v>
      </c>
      <c r="G664" s="19">
        <v>0</v>
      </c>
      <c r="H664" s="19">
        <v>0</v>
      </c>
      <c r="I664" s="19">
        <v>0</v>
      </c>
      <c r="J664" s="16">
        <f>OR(F664&lt;&gt;0,G664&lt;&gt;0,H664&lt;&gt;0,I664&lt;&gt;0)*(F664 + (F664 = 0))*(G664 + (G664 = 0))*(H664 + (H664 = 0))*(I664 + (I664 = 0))</f>
        <v>0</v>
      </c>
      <c r="K664" s="15"/>
      <c r="L664" s="15"/>
      <c r="M664" s="15"/>
    </row>
    <row r="665" spans="1:13">
      <c r="A665" s="15"/>
      <c r="B665" s="15"/>
      <c r="C665" s="15"/>
      <c r="D665" s="17"/>
      <c r="E665" s="13" t="s">
        <v>270</v>
      </c>
      <c r="F665" s="18">
        <v>1</v>
      </c>
      <c r="G665" s="19">
        <v>4.33</v>
      </c>
      <c r="H665" s="19">
        <v>0</v>
      </c>
      <c r="I665" s="19">
        <v>3</v>
      </c>
      <c r="J665" s="16">
        <f>OR(F665&lt;&gt;0,G665&lt;&gt;0,H665&lt;&gt;0,I665&lt;&gt;0)*(F665 + (F665 = 0))*(G665 + (G665 = 0))*(H665 + (H665 = 0))*(I665 + (I665 = 0))</f>
        <v>12.99</v>
      </c>
      <c r="K665" s="15"/>
      <c r="L665" s="15"/>
      <c r="M665" s="15"/>
    </row>
    <row r="666" spans="1:13">
      <c r="A666" s="15"/>
      <c r="B666" s="15"/>
      <c r="C666" s="15"/>
      <c r="D666" s="17"/>
      <c r="E666" s="13" t="s">
        <v>0</v>
      </c>
      <c r="F666" s="18">
        <v>1</v>
      </c>
      <c r="G666" s="19">
        <v>4.63</v>
      </c>
      <c r="H666" s="19">
        <v>0</v>
      </c>
      <c r="I666" s="19">
        <v>3</v>
      </c>
      <c r="J666" s="16">
        <f>OR(F666&lt;&gt;0,G666&lt;&gt;0,H666&lt;&gt;0,I666&lt;&gt;0)*(F666 + (F666 = 0))*(G666 + (G666 = 0))*(H666 + (H666 = 0))*(I666 + (I666 = 0))</f>
        <v>13.89</v>
      </c>
      <c r="K666" s="15"/>
      <c r="L666" s="15"/>
      <c r="M666" s="15"/>
    </row>
    <row r="667" spans="1:13">
      <c r="A667" s="15"/>
      <c r="B667" s="15"/>
      <c r="C667" s="15"/>
      <c r="D667" s="17"/>
      <c r="E667" s="13" t="s">
        <v>0</v>
      </c>
      <c r="F667" s="18">
        <v>1</v>
      </c>
      <c r="G667" s="19">
        <v>3.33</v>
      </c>
      <c r="H667" s="19">
        <v>0</v>
      </c>
      <c r="I667" s="19">
        <v>3</v>
      </c>
      <c r="J667" s="16">
        <f>OR(F667&lt;&gt;0,G667&lt;&gt;0,H667&lt;&gt;0,I667&lt;&gt;0)*(F667 + (F667 = 0))*(G667 + (G667 = 0))*(H667 + (H667 = 0))*(I667 + (I667 = 0))</f>
        <v>9.99</v>
      </c>
      <c r="K667" s="15"/>
      <c r="L667" s="15"/>
      <c r="M667" s="15"/>
    </row>
    <row r="668" spans="1:13">
      <c r="A668" s="15"/>
      <c r="B668" s="15"/>
      <c r="C668" s="15"/>
      <c r="D668" s="17"/>
      <c r="E668" s="13" t="s">
        <v>158</v>
      </c>
      <c r="F668" s="18">
        <v>-4</v>
      </c>
      <c r="G668" s="19">
        <v>0.9</v>
      </c>
      <c r="H668" s="19">
        <v>0</v>
      </c>
      <c r="I668" s="19">
        <v>2.1</v>
      </c>
      <c r="J668" s="16">
        <f>OR(F668&lt;&gt;0,G668&lt;&gt;0,H668&lt;&gt;0,I668&lt;&gt;0)*(F668 + (F668 = 0))*(G668 + (G668 = 0))*(H668 + (H668 = 0))*(I668 + (I668 = 0))</f>
        <v>-7.56</v>
      </c>
      <c r="K668" s="15"/>
      <c r="L668" s="15"/>
      <c r="M668" s="15"/>
    </row>
    <row r="669" spans="1:13">
      <c r="A669" s="15"/>
      <c r="B669" s="15"/>
      <c r="C669" s="15"/>
      <c r="D669" s="17"/>
      <c r="E669" s="13" t="s">
        <v>481</v>
      </c>
      <c r="F669" s="18">
        <v>1</v>
      </c>
      <c r="G669" s="19">
        <v>7</v>
      </c>
      <c r="H669" s="19">
        <v>0</v>
      </c>
      <c r="I669" s="19">
        <v>6.3</v>
      </c>
      <c r="J669" s="16">
        <f>OR(F669&lt;&gt;0,G669&lt;&gt;0,H669&lt;&gt;0,I669&lt;&gt;0)*(F669 + (F669 = 0))*(G669 + (G669 = 0))*(H669 + (H669 = 0))*(I669 + (I669 = 0))</f>
        <v>44.1</v>
      </c>
      <c r="K669" s="15"/>
      <c r="L669" s="15"/>
      <c r="M669" s="15"/>
    </row>
    <row r="670" spans="1:13">
      <c r="A670" s="15"/>
      <c r="B670" s="15"/>
      <c r="C670" s="15"/>
      <c r="D670" s="17"/>
      <c r="E670" s="13" t="s">
        <v>269</v>
      </c>
      <c r="F670" s="18">
        <v>2</v>
      </c>
      <c r="G670" s="19">
        <v>4.53</v>
      </c>
      <c r="H670" s="19">
        <v>0</v>
      </c>
      <c r="I670" s="19">
        <v>3</v>
      </c>
      <c r="J670" s="16">
        <f>OR(F670&lt;&gt;0,G670&lt;&gt;0,H670&lt;&gt;0,I670&lt;&gt;0)*(F670 + (F670 = 0))*(G670 + (G670 = 0))*(H670 + (H670 = 0))*(I670 + (I670 = 0))</f>
        <v>27.18</v>
      </c>
      <c r="K670" s="15"/>
      <c r="L670" s="15"/>
      <c r="M670" s="15"/>
    </row>
    <row r="671" spans="1:13">
      <c r="A671" s="15"/>
      <c r="B671" s="15"/>
      <c r="C671" s="15"/>
      <c r="D671" s="17"/>
      <c r="E671" s="13" t="s">
        <v>0</v>
      </c>
      <c r="F671" s="18">
        <v>2</v>
      </c>
      <c r="G671" s="19">
        <v>5.15</v>
      </c>
      <c r="H671" s="19">
        <v>0</v>
      </c>
      <c r="I671" s="19">
        <v>3</v>
      </c>
      <c r="J671" s="16">
        <f>OR(F671&lt;&gt;0,G671&lt;&gt;0,H671&lt;&gt;0,I671&lt;&gt;0)*(F671 + (F671 = 0))*(G671 + (G671 = 0))*(H671 + (H671 = 0))*(I671 + (I671 = 0))</f>
        <v>30.9</v>
      </c>
      <c r="K671" s="15"/>
      <c r="L671" s="15"/>
      <c r="M671" s="15"/>
    </row>
    <row r="672" spans="1:13">
      <c r="A672" s="15"/>
      <c r="B672" s="15"/>
      <c r="C672" s="15"/>
      <c r="D672" s="17"/>
      <c r="E672" s="13" t="s">
        <v>158</v>
      </c>
      <c r="F672" s="18">
        <v>-1</v>
      </c>
      <c r="G672" s="19">
        <v>0.9</v>
      </c>
      <c r="H672" s="19">
        <v>0</v>
      </c>
      <c r="I672" s="19">
        <v>2.1</v>
      </c>
      <c r="J672" s="16">
        <f>OR(F672&lt;&gt;0,G672&lt;&gt;0,H672&lt;&gt;0,I672&lt;&gt;0)*(F672 + (F672 = 0))*(G672 + (G672 = 0))*(H672 + (H672 = 0))*(I672 + (I672 = 0))</f>
        <v>-1.89</v>
      </c>
      <c r="K672" s="15"/>
      <c r="L672" s="15"/>
      <c r="M672" s="15"/>
    </row>
    <row r="673" spans="1:13">
      <c r="A673" s="15"/>
      <c r="B673" s="15"/>
      <c r="C673" s="15"/>
      <c r="D673" s="17"/>
      <c r="E673" s="13" t="s">
        <v>0</v>
      </c>
      <c r="F673" s="18">
        <v>-1</v>
      </c>
      <c r="G673" s="19">
        <v>1.75</v>
      </c>
      <c r="H673" s="19">
        <v>0</v>
      </c>
      <c r="I673" s="19">
        <v>3</v>
      </c>
      <c r="J673" s="16">
        <f>OR(F673&lt;&gt;0,G673&lt;&gt;0,H673&lt;&gt;0,I673&lt;&gt;0)*(F673 + (F673 = 0))*(G673 + (G673 = 0))*(H673 + (H673 = 0))*(I673 + (I673 = 0))</f>
        <v>-5.25</v>
      </c>
      <c r="K673" s="15"/>
      <c r="L673" s="15"/>
      <c r="M673" s="15"/>
    </row>
    <row r="674" spans="1:13">
      <c r="A674" s="15"/>
      <c r="B674" s="15"/>
      <c r="C674" s="15"/>
      <c r="D674" s="17"/>
      <c r="E674" s="13" t="s">
        <v>482</v>
      </c>
      <c r="F674" s="18">
        <v>1</v>
      </c>
      <c r="G674" s="19">
        <v>4.53</v>
      </c>
      <c r="H674" s="19">
        <v>0</v>
      </c>
      <c r="I674" s="19">
        <v>3</v>
      </c>
      <c r="J674" s="16">
        <f>OR(F674&lt;&gt;0,G674&lt;&gt;0,H674&lt;&gt;0,I674&lt;&gt;0)*(F674 + (F674 = 0))*(G674 + (G674 = 0))*(H674 + (H674 = 0))*(I674 + (I674 = 0))</f>
        <v>13.59</v>
      </c>
      <c r="K674" s="15"/>
      <c r="L674" s="15"/>
      <c r="M674" s="15"/>
    </row>
    <row r="675" spans="1:13">
      <c r="A675" s="15"/>
      <c r="B675" s="15"/>
      <c r="C675" s="15"/>
      <c r="D675" s="17"/>
      <c r="E675" s="13" t="s">
        <v>0</v>
      </c>
      <c r="F675" s="18">
        <v>1</v>
      </c>
      <c r="G675" s="19">
        <v>2</v>
      </c>
      <c r="H675" s="19">
        <v>0</v>
      </c>
      <c r="I675" s="19">
        <v>3</v>
      </c>
      <c r="J675" s="16">
        <f>OR(F675&lt;&gt;0,G675&lt;&gt;0,H675&lt;&gt;0,I675&lt;&gt;0)*(F675 + (F675 = 0))*(G675 + (G675 = 0))*(H675 + (H675 = 0))*(I675 + (I675 = 0))</f>
        <v>6</v>
      </c>
      <c r="K675" s="15"/>
      <c r="L675" s="15"/>
      <c r="M675" s="15"/>
    </row>
    <row r="676" spans="1:13">
      <c r="A676" s="15"/>
      <c r="B676" s="15"/>
      <c r="C676" s="15"/>
      <c r="D676" s="17"/>
      <c r="E676" s="13" t="s">
        <v>0</v>
      </c>
      <c r="F676" s="18">
        <v>1</v>
      </c>
      <c r="G676" s="19">
        <v>2.35</v>
      </c>
      <c r="H676" s="19">
        <v>0</v>
      </c>
      <c r="I676" s="19">
        <v>3</v>
      </c>
      <c r="J676" s="16">
        <f>OR(F676&lt;&gt;0,G676&lt;&gt;0,H676&lt;&gt;0,I676&lt;&gt;0)*(F676 + (F676 = 0))*(G676 + (G676 = 0))*(H676 + (H676 = 0))*(I676 + (I676 = 0))</f>
        <v>7.05</v>
      </c>
      <c r="K676" s="15"/>
      <c r="L676" s="15"/>
      <c r="M676" s="15"/>
    </row>
    <row r="677" spans="1:13">
      <c r="A677" s="15"/>
      <c r="B677" s="15"/>
      <c r="C677" s="15"/>
      <c r="D677" s="17"/>
      <c r="E677" s="13" t="s">
        <v>0</v>
      </c>
      <c r="F677" s="18">
        <v>1</v>
      </c>
      <c r="G677" s="19">
        <v>1.1000000000000001</v>
      </c>
      <c r="H677" s="19">
        <v>0</v>
      </c>
      <c r="I677" s="19">
        <v>3</v>
      </c>
      <c r="J677" s="16">
        <f>OR(F677&lt;&gt;0,G677&lt;&gt;0,H677&lt;&gt;0,I677&lt;&gt;0)*(F677 + (F677 = 0))*(G677 + (G677 = 0))*(H677 + (H677 = 0))*(I677 + (I677 = 0))</f>
        <v>3.3</v>
      </c>
      <c r="K677" s="15"/>
      <c r="L677" s="15"/>
      <c r="M677" s="15"/>
    </row>
    <row r="678" spans="1:13">
      <c r="A678" s="15"/>
      <c r="B678" s="15"/>
      <c r="C678" s="15"/>
      <c r="D678" s="17"/>
      <c r="E678" s="13" t="s">
        <v>0</v>
      </c>
      <c r="F678" s="18">
        <v>1</v>
      </c>
      <c r="G678" s="19">
        <v>2.13</v>
      </c>
      <c r="H678" s="19">
        <v>0</v>
      </c>
      <c r="I678" s="19">
        <v>3</v>
      </c>
      <c r="J678" s="16">
        <f>OR(F678&lt;&gt;0,G678&lt;&gt;0,H678&lt;&gt;0,I678&lt;&gt;0)*(F678 + (F678 = 0))*(G678 + (G678 = 0))*(H678 + (H678 = 0))*(I678 + (I678 = 0))</f>
        <v>6.39</v>
      </c>
      <c r="K678" s="15"/>
      <c r="L678" s="15"/>
      <c r="M678" s="15"/>
    </row>
    <row r="679" spans="1:13">
      <c r="A679" s="15"/>
      <c r="B679" s="15"/>
      <c r="C679" s="15"/>
      <c r="D679" s="17"/>
      <c r="E679" s="13" t="s">
        <v>0</v>
      </c>
      <c r="F679" s="18">
        <v>1</v>
      </c>
      <c r="G679" s="19">
        <v>3.1</v>
      </c>
      <c r="H679" s="19">
        <v>0</v>
      </c>
      <c r="I679" s="19">
        <v>3</v>
      </c>
      <c r="J679" s="16">
        <f>OR(F679&lt;&gt;0,G679&lt;&gt;0,H679&lt;&gt;0,I679&lt;&gt;0)*(F679 + (F679 = 0))*(G679 + (G679 = 0))*(H679 + (H679 = 0))*(I679 + (I679 = 0))</f>
        <v>9.3000000000000007</v>
      </c>
      <c r="K679" s="15"/>
      <c r="L679" s="15"/>
      <c r="M679" s="15"/>
    </row>
    <row r="680" spans="1:13">
      <c r="A680" s="15"/>
      <c r="B680" s="15"/>
      <c r="C680" s="15"/>
      <c r="D680" s="17"/>
      <c r="E680" s="15"/>
      <c r="F680" s="15"/>
      <c r="G680" s="15"/>
      <c r="H680" s="15"/>
      <c r="I680" s="15"/>
      <c r="J680" s="20" t="s">
        <v>483</v>
      </c>
      <c r="K680" s="12">
        <f>SUM(J658:J679)</f>
        <v>663.59</v>
      </c>
      <c r="L680" s="19">
        <v>7.09</v>
      </c>
      <c r="M680" s="12">
        <f>ROUND(L680*K680,2)</f>
        <v>4704.8500000000004</v>
      </c>
    </row>
    <row r="681" spans="1:13" ht="0.95" customHeight="1">
      <c r="A681" s="21"/>
      <c r="B681" s="21"/>
      <c r="C681" s="21"/>
      <c r="D681" s="22"/>
      <c r="E681" s="21"/>
      <c r="F681" s="21"/>
      <c r="G681" s="21"/>
      <c r="H681" s="21"/>
      <c r="I681" s="21"/>
      <c r="J681" s="21"/>
      <c r="K681" s="21"/>
      <c r="L681" s="21"/>
      <c r="M681" s="21"/>
    </row>
    <row r="682" spans="1:13">
      <c r="A682" s="13" t="s">
        <v>484</v>
      </c>
      <c r="B682" s="13" t="s">
        <v>20</v>
      </c>
      <c r="C682" s="13" t="s">
        <v>21</v>
      </c>
      <c r="D682" s="14" t="s">
        <v>485</v>
      </c>
      <c r="E682" s="15"/>
      <c r="F682" s="15"/>
      <c r="G682" s="15"/>
      <c r="H682" s="15"/>
      <c r="I682" s="15"/>
      <c r="J682" s="15"/>
      <c r="K682" s="16">
        <f>K685</f>
        <v>50</v>
      </c>
      <c r="L682" s="16">
        <f>L685</f>
        <v>5.24</v>
      </c>
      <c r="M682" s="16">
        <f>M685</f>
        <v>262</v>
      </c>
    </row>
    <row r="683" spans="1:13" ht="45">
      <c r="A683" s="15"/>
      <c r="B683" s="15"/>
      <c r="C683" s="15"/>
      <c r="D683" s="17" t="s">
        <v>486</v>
      </c>
      <c r="E683" s="15"/>
      <c r="F683" s="15"/>
      <c r="G683" s="15"/>
      <c r="H683" s="15"/>
      <c r="I683" s="15"/>
      <c r="J683" s="15"/>
      <c r="K683" s="15"/>
      <c r="L683" s="15"/>
      <c r="M683" s="15"/>
    </row>
    <row r="684" spans="1:13">
      <c r="A684" s="15"/>
      <c r="B684" s="15"/>
      <c r="C684" s="15"/>
      <c r="D684" s="17"/>
      <c r="E684" s="13" t="s">
        <v>487</v>
      </c>
      <c r="F684" s="18">
        <v>50</v>
      </c>
      <c r="G684" s="19">
        <v>0</v>
      </c>
      <c r="H684" s="19">
        <v>0</v>
      </c>
      <c r="I684" s="19">
        <v>0</v>
      </c>
      <c r="J684" s="16">
        <f>OR(F684&lt;&gt;0,G684&lt;&gt;0,H684&lt;&gt;0,I684&lt;&gt;0)*(F684 + (F684 = 0))*(G684 + (G684 = 0))*(H684 + (H684 = 0))*(I684 + (I684 = 0))</f>
        <v>50</v>
      </c>
      <c r="K684" s="15"/>
      <c r="L684" s="15"/>
      <c r="M684" s="15"/>
    </row>
    <row r="685" spans="1:13">
      <c r="A685" s="15"/>
      <c r="B685" s="15"/>
      <c r="C685" s="15"/>
      <c r="D685" s="17"/>
      <c r="E685" s="15"/>
      <c r="F685" s="15"/>
      <c r="G685" s="15"/>
      <c r="H685" s="15"/>
      <c r="I685" s="15"/>
      <c r="J685" s="20" t="s">
        <v>488</v>
      </c>
      <c r="K685" s="12">
        <f>SUM(J684:J684)</f>
        <v>50</v>
      </c>
      <c r="L685" s="19">
        <v>5.24</v>
      </c>
      <c r="M685" s="12">
        <f>ROUND(L685*K685,2)</f>
        <v>262</v>
      </c>
    </row>
    <row r="686" spans="1:13" ht="0.95" customHeight="1">
      <c r="A686" s="21"/>
      <c r="B686" s="21"/>
      <c r="C686" s="21"/>
      <c r="D686" s="22"/>
      <c r="E686" s="21"/>
      <c r="F686" s="21"/>
      <c r="G686" s="21"/>
      <c r="H686" s="21"/>
      <c r="I686" s="21"/>
      <c r="J686" s="21"/>
      <c r="K686" s="21"/>
      <c r="L686" s="21"/>
      <c r="M686" s="21"/>
    </row>
    <row r="687" spans="1:13">
      <c r="A687" s="13" t="s">
        <v>489</v>
      </c>
      <c r="B687" s="13" t="s">
        <v>20</v>
      </c>
      <c r="C687" s="13" t="s">
        <v>71</v>
      </c>
      <c r="D687" s="14" t="s">
        <v>490</v>
      </c>
      <c r="E687" s="15"/>
      <c r="F687" s="15"/>
      <c r="G687" s="15"/>
      <c r="H687" s="15"/>
      <c r="I687" s="15"/>
      <c r="J687" s="15"/>
      <c r="K687" s="16">
        <f>K690</f>
        <v>1</v>
      </c>
      <c r="L687" s="16">
        <f>L690</f>
        <v>1500</v>
      </c>
      <c r="M687" s="16">
        <f>M690</f>
        <v>1500</v>
      </c>
    </row>
    <row r="688" spans="1:13" ht="22.5">
      <c r="A688" s="15"/>
      <c r="B688" s="15"/>
      <c r="C688" s="15"/>
      <c r="D688" s="17" t="s">
        <v>491</v>
      </c>
      <c r="E688" s="15"/>
      <c r="F688" s="15"/>
      <c r="G688" s="15"/>
      <c r="H688" s="15"/>
      <c r="I688" s="15"/>
      <c r="J688" s="15"/>
      <c r="K688" s="15"/>
      <c r="L688" s="15"/>
      <c r="M688" s="15"/>
    </row>
    <row r="689" spans="1:13">
      <c r="A689" s="15"/>
      <c r="B689" s="15"/>
      <c r="C689" s="15"/>
      <c r="D689" s="17"/>
      <c r="E689" s="13" t="s">
        <v>0</v>
      </c>
      <c r="F689" s="18">
        <v>1</v>
      </c>
      <c r="G689" s="19">
        <v>0</v>
      </c>
      <c r="H689" s="19">
        <v>0</v>
      </c>
      <c r="I689" s="19">
        <v>0</v>
      </c>
      <c r="J689" s="16">
        <f>OR(F689&lt;&gt;0,G689&lt;&gt;0,H689&lt;&gt;0,I689&lt;&gt;0)*(F689 + (F689 = 0))*(G689 + (G689 = 0))*(H689 + (H689 = 0))*(I689 + (I689 = 0))</f>
        <v>1</v>
      </c>
      <c r="K689" s="15"/>
      <c r="L689" s="15"/>
      <c r="M689" s="15"/>
    </row>
    <row r="690" spans="1:13">
      <c r="A690" s="15"/>
      <c r="B690" s="15"/>
      <c r="C690" s="15"/>
      <c r="D690" s="17"/>
      <c r="E690" s="15"/>
      <c r="F690" s="15"/>
      <c r="G690" s="15"/>
      <c r="H690" s="15"/>
      <c r="I690" s="15"/>
      <c r="J690" s="20" t="s">
        <v>492</v>
      </c>
      <c r="K690" s="12">
        <f>SUM(J689:J689)</f>
        <v>1</v>
      </c>
      <c r="L690" s="19">
        <v>1500</v>
      </c>
      <c r="M690" s="12">
        <f>ROUND(L690*K690,2)</f>
        <v>1500</v>
      </c>
    </row>
    <row r="691" spans="1:13" ht="0.95" customHeight="1">
      <c r="A691" s="21"/>
      <c r="B691" s="21"/>
      <c r="C691" s="21"/>
      <c r="D691" s="22"/>
      <c r="E691" s="21"/>
      <c r="F691" s="21"/>
      <c r="G691" s="21"/>
      <c r="H691" s="21"/>
      <c r="I691" s="21"/>
      <c r="J691" s="21"/>
      <c r="K691" s="21"/>
      <c r="L691" s="21"/>
      <c r="M691" s="21"/>
    </row>
    <row r="692" spans="1:13">
      <c r="A692" s="15"/>
      <c r="B692" s="15"/>
      <c r="C692" s="15"/>
      <c r="D692" s="17"/>
      <c r="E692" s="15"/>
      <c r="F692" s="15"/>
      <c r="G692" s="15"/>
      <c r="H692" s="15"/>
      <c r="I692" s="15"/>
      <c r="J692" s="20" t="s">
        <v>493</v>
      </c>
      <c r="K692" s="23">
        <v>1</v>
      </c>
      <c r="L692" s="12">
        <f>M646+M656+M682+M687</f>
        <v>7920.18</v>
      </c>
      <c r="M692" s="12">
        <f>ROUND(L692*K692,2)</f>
        <v>7920.18</v>
      </c>
    </row>
    <row r="693" spans="1:13" ht="0.95" customHeight="1">
      <c r="A693" s="21"/>
      <c r="B693" s="21"/>
      <c r="C693" s="21"/>
      <c r="D693" s="22"/>
      <c r="E693" s="21"/>
      <c r="F693" s="21"/>
      <c r="G693" s="21"/>
      <c r="H693" s="21"/>
      <c r="I693" s="21"/>
      <c r="J693" s="21"/>
      <c r="K693" s="21"/>
      <c r="L693" s="21"/>
      <c r="M693" s="21"/>
    </row>
    <row r="694" spans="1:13">
      <c r="A694" s="8" t="s">
        <v>494</v>
      </c>
      <c r="B694" s="8" t="s">
        <v>17</v>
      </c>
      <c r="C694" s="8" t="s">
        <v>0</v>
      </c>
      <c r="D694" s="9" t="s">
        <v>495</v>
      </c>
      <c r="E694" s="10"/>
      <c r="F694" s="10"/>
      <c r="G694" s="10"/>
      <c r="H694" s="10"/>
      <c r="I694" s="10"/>
      <c r="J694" s="10"/>
      <c r="K694" s="11">
        <f>K700</f>
        <v>1</v>
      </c>
      <c r="L694" s="12">
        <f>L700</f>
        <v>5867.05</v>
      </c>
      <c r="M694" s="12">
        <f>M700</f>
        <v>5867.05</v>
      </c>
    </row>
    <row r="695" spans="1:13">
      <c r="A695" s="13" t="s">
        <v>496</v>
      </c>
      <c r="B695" s="13" t="s">
        <v>20</v>
      </c>
      <c r="C695" s="13" t="s">
        <v>6</v>
      </c>
      <c r="D695" s="14" t="s">
        <v>497</v>
      </c>
      <c r="E695" s="15"/>
      <c r="F695" s="15"/>
      <c r="G695" s="15"/>
      <c r="H695" s="15"/>
      <c r="I695" s="15"/>
      <c r="J695" s="15"/>
      <c r="K695" s="16">
        <f>K698</f>
        <v>1</v>
      </c>
      <c r="L695" s="16">
        <f>L698</f>
        <v>5867.05</v>
      </c>
      <c r="M695" s="16">
        <f>M698</f>
        <v>5867.05</v>
      </c>
    </row>
    <row r="696" spans="1:13" ht="90">
      <c r="A696" s="15"/>
      <c r="B696" s="15"/>
      <c r="C696" s="15"/>
      <c r="D696" s="17" t="s">
        <v>498</v>
      </c>
      <c r="E696" s="15"/>
      <c r="F696" s="15"/>
      <c r="G696" s="15"/>
      <c r="H696" s="15"/>
      <c r="I696" s="15"/>
      <c r="J696" s="15"/>
      <c r="K696" s="15"/>
      <c r="L696" s="15"/>
      <c r="M696" s="15"/>
    </row>
    <row r="697" spans="1:13">
      <c r="A697" s="15"/>
      <c r="B697" s="15"/>
      <c r="C697" s="15"/>
      <c r="D697" s="17"/>
      <c r="E697" s="13" t="s">
        <v>0</v>
      </c>
      <c r="F697" s="18">
        <v>1</v>
      </c>
      <c r="G697" s="19">
        <v>0</v>
      </c>
      <c r="H697" s="19">
        <v>0</v>
      </c>
      <c r="I697" s="19">
        <v>0</v>
      </c>
      <c r="J697" s="16">
        <f>OR(F697&lt;&gt;0,G697&lt;&gt;0,H697&lt;&gt;0,I697&lt;&gt;0)*(F697 + (F697 = 0))*(G697 + (G697 = 0))*(H697 + (H697 = 0))*(I697 + (I697 = 0))</f>
        <v>1</v>
      </c>
      <c r="K697" s="15"/>
      <c r="L697" s="15"/>
      <c r="M697" s="15"/>
    </row>
    <row r="698" spans="1:13">
      <c r="A698" s="15"/>
      <c r="B698" s="15"/>
      <c r="C698" s="15"/>
      <c r="D698" s="17"/>
      <c r="E698" s="15"/>
      <c r="F698" s="15"/>
      <c r="G698" s="15"/>
      <c r="H698" s="15"/>
      <c r="I698" s="15"/>
      <c r="J698" s="20" t="s">
        <v>499</v>
      </c>
      <c r="K698" s="12">
        <f>SUM(J697:J697)</f>
        <v>1</v>
      </c>
      <c r="L698" s="19">
        <v>5867.05</v>
      </c>
      <c r="M698" s="12">
        <f>ROUND(L698*K698,2)</f>
        <v>5867.05</v>
      </c>
    </row>
    <row r="699" spans="1:13" ht="0.95" customHeight="1">
      <c r="A699" s="21"/>
      <c r="B699" s="21"/>
      <c r="C699" s="21"/>
      <c r="D699" s="22"/>
      <c r="E699" s="21"/>
      <c r="F699" s="21"/>
      <c r="G699" s="21"/>
      <c r="H699" s="21"/>
      <c r="I699" s="21"/>
      <c r="J699" s="21"/>
      <c r="K699" s="21"/>
      <c r="L699" s="21"/>
      <c r="M699" s="21"/>
    </row>
    <row r="700" spans="1:13">
      <c r="A700" s="15"/>
      <c r="B700" s="15"/>
      <c r="C700" s="15"/>
      <c r="D700" s="17"/>
      <c r="E700" s="15"/>
      <c r="F700" s="15"/>
      <c r="G700" s="15"/>
      <c r="H700" s="15"/>
      <c r="I700" s="15"/>
      <c r="J700" s="20" t="s">
        <v>500</v>
      </c>
      <c r="K700" s="23">
        <v>1</v>
      </c>
      <c r="L700" s="12">
        <f>M695</f>
        <v>5867.05</v>
      </c>
      <c r="M700" s="12">
        <f>ROUND(L700*K700,2)</f>
        <v>5867.05</v>
      </c>
    </row>
    <row r="701" spans="1:13" ht="0.95" customHeight="1">
      <c r="A701" s="21"/>
      <c r="B701" s="21"/>
      <c r="C701" s="21"/>
      <c r="D701" s="22"/>
      <c r="E701" s="21"/>
      <c r="F701" s="21"/>
      <c r="G701" s="21"/>
      <c r="H701" s="21"/>
      <c r="I701" s="21"/>
      <c r="J701" s="21"/>
      <c r="K701" s="21"/>
      <c r="L701" s="21"/>
      <c r="M701" s="21"/>
    </row>
    <row r="702" spans="1:13">
      <c r="A702" s="8" t="s">
        <v>501</v>
      </c>
      <c r="B702" s="8" t="s">
        <v>17</v>
      </c>
      <c r="C702" s="8" t="s">
        <v>0</v>
      </c>
      <c r="D702" s="9" t="s">
        <v>502</v>
      </c>
      <c r="E702" s="10"/>
      <c r="F702" s="10"/>
      <c r="G702" s="10"/>
      <c r="H702" s="10"/>
      <c r="I702" s="10"/>
      <c r="J702" s="10"/>
      <c r="K702" s="11">
        <f>K708</f>
        <v>1</v>
      </c>
      <c r="L702" s="12">
        <f>L708</f>
        <v>7116.45</v>
      </c>
      <c r="M702" s="12">
        <f>M708</f>
        <v>7116.45</v>
      </c>
    </row>
    <row r="703" spans="1:13">
      <c r="A703" s="13" t="s">
        <v>503</v>
      </c>
      <c r="B703" s="13" t="s">
        <v>20</v>
      </c>
      <c r="C703" s="13" t="s">
        <v>505</v>
      </c>
      <c r="D703" s="14" t="s">
        <v>504</v>
      </c>
      <c r="E703" s="15"/>
      <c r="F703" s="15"/>
      <c r="G703" s="15"/>
      <c r="H703" s="15"/>
      <c r="I703" s="15"/>
      <c r="J703" s="15"/>
      <c r="K703" s="16">
        <f>K706</f>
        <v>1</v>
      </c>
      <c r="L703" s="16">
        <f>L706</f>
        <v>7116.45</v>
      </c>
      <c r="M703" s="16">
        <f>M706</f>
        <v>7116.45</v>
      </c>
    </row>
    <row r="704" spans="1:13" ht="56.25">
      <c r="A704" s="15"/>
      <c r="B704" s="15"/>
      <c r="C704" s="15"/>
      <c r="D704" s="17" t="s">
        <v>506</v>
      </c>
      <c r="E704" s="15"/>
      <c r="F704" s="15"/>
      <c r="G704" s="15"/>
      <c r="H704" s="15"/>
      <c r="I704" s="15"/>
      <c r="J704" s="15"/>
      <c r="K704" s="15"/>
      <c r="L704" s="15"/>
      <c r="M704" s="15"/>
    </row>
    <row r="705" spans="1:13">
      <c r="A705" s="15"/>
      <c r="B705" s="15"/>
      <c r="C705" s="15"/>
      <c r="D705" s="17"/>
      <c r="E705" s="13" t="s">
        <v>0</v>
      </c>
      <c r="F705" s="18">
        <v>1</v>
      </c>
      <c r="G705" s="19">
        <v>0</v>
      </c>
      <c r="H705" s="19">
        <v>0</v>
      </c>
      <c r="I705" s="19">
        <v>0</v>
      </c>
      <c r="J705" s="16">
        <f>OR(F705&lt;&gt;0,G705&lt;&gt;0,H705&lt;&gt;0,I705&lt;&gt;0)*(F705 + (F705 = 0))*(G705 + (G705 = 0))*(H705 + (H705 = 0))*(I705 + (I705 = 0))</f>
        <v>1</v>
      </c>
      <c r="K705" s="15"/>
      <c r="L705" s="15"/>
      <c r="M705" s="15"/>
    </row>
    <row r="706" spans="1:13">
      <c r="A706" s="15"/>
      <c r="B706" s="15"/>
      <c r="C706" s="15"/>
      <c r="D706" s="17"/>
      <c r="E706" s="15"/>
      <c r="F706" s="15"/>
      <c r="G706" s="15"/>
      <c r="H706" s="15"/>
      <c r="I706" s="15"/>
      <c r="J706" s="20" t="s">
        <v>507</v>
      </c>
      <c r="K706" s="12">
        <f>SUM(J705:J705)</f>
        <v>1</v>
      </c>
      <c r="L706" s="19">
        <v>7116.45</v>
      </c>
      <c r="M706" s="12">
        <f>ROUND(L706*K706,2)</f>
        <v>7116.45</v>
      </c>
    </row>
    <row r="707" spans="1:13" ht="0.95" customHeight="1">
      <c r="A707" s="21"/>
      <c r="B707" s="21"/>
      <c r="C707" s="21"/>
      <c r="D707" s="22"/>
      <c r="E707" s="21"/>
      <c r="F707" s="21"/>
      <c r="G707" s="21"/>
      <c r="H707" s="21"/>
      <c r="I707" s="21"/>
      <c r="J707" s="21"/>
      <c r="K707" s="21"/>
      <c r="L707" s="21"/>
      <c r="M707" s="21"/>
    </row>
    <row r="708" spans="1:13">
      <c r="A708" s="15"/>
      <c r="B708" s="15"/>
      <c r="C708" s="15"/>
      <c r="D708" s="17"/>
      <c r="E708" s="15"/>
      <c r="F708" s="15"/>
      <c r="G708" s="15"/>
      <c r="H708" s="15"/>
      <c r="I708" s="15"/>
      <c r="J708" s="20" t="s">
        <v>508</v>
      </c>
      <c r="K708" s="23">
        <v>1</v>
      </c>
      <c r="L708" s="12">
        <f>M703</f>
        <v>7116.45</v>
      </c>
      <c r="M708" s="12">
        <f>ROUND(L708*K708,2)</f>
        <v>7116.45</v>
      </c>
    </row>
    <row r="709" spans="1:13" ht="0.95" customHeight="1">
      <c r="A709" s="21"/>
      <c r="B709" s="21"/>
      <c r="C709" s="21"/>
      <c r="D709" s="22"/>
      <c r="E709" s="21"/>
      <c r="F709" s="21"/>
      <c r="G709" s="21"/>
      <c r="H709" s="21"/>
      <c r="I709" s="21"/>
      <c r="J709" s="21"/>
      <c r="K709" s="21"/>
      <c r="L709" s="21"/>
      <c r="M709" s="21"/>
    </row>
    <row r="710" spans="1:13">
      <c r="A710" s="8" t="s">
        <v>509</v>
      </c>
      <c r="B710" s="8" t="s">
        <v>17</v>
      </c>
      <c r="C710" s="8" t="s">
        <v>0</v>
      </c>
      <c r="D710" s="9" t="s">
        <v>510</v>
      </c>
      <c r="E710" s="10"/>
      <c r="F710" s="10"/>
      <c r="G710" s="10"/>
      <c r="H710" s="10"/>
      <c r="I710" s="10"/>
      <c r="J710" s="10"/>
      <c r="K710" s="11">
        <f>K713</f>
        <v>1</v>
      </c>
      <c r="L710" s="12">
        <f>L713</f>
        <v>1400</v>
      </c>
      <c r="M710" s="12">
        <f>M713</f>
        <v>1400</v>
      </c>
    </row>
    <row r="711" spans="1:13">
      <c r="A711" s="13" t="s">
        <v>511</v>
      </c>
      <c r="B711" s="13" t="s">
        <v>20</v>
      </c>
      <c r="C711" s="13" t="s">
        <v>505</v>
      </c>
      <c r="D711" s="14" t="s">
        <v>512</v>
      </c>
      <c r="E711" s="15"/>
      <c r="F711" s="15"/>
      <c r="G711" s="15"/>
      <c r="H711" s="15"/>
      <c r="I711" s="15"/>
      <c r="J711" s="15"/>
      <c r="K711" s="19">
        <v>1</v>
      </c>
      <c r="L711" s="19">
        <v>1400</v>
      </c>
      <c r="M711" s="16">
        <f>ROUND(K711*L711,2)</f>
        <v>1400</v>
      </c>
    </row>
    <row r="712" spans="1:13" ht="90">
      <c r="A712" s="15"/>
      <c r="B712" s="15"/>
      <c r="C712" s="15"/>
      <c r="D712" s="17" t="s">
        <v>513</v>
      </c>
      <c r="E712" s="15"/>
      <c r="F712" s="15"/>
      <c r="G712" s="15"/>
      <c r="H712" s="15"/>
      <c r="I712" s="15"/>
      <c r="J712" s="15"/>
      <c r="K712" s="15"/>
      <c r="L712" s="15"/>
      <c r="M712" s="15"/>
    </row>
    <row r="713" spans="1:13">
      <c r="A713" s="15"/>
      <c r="B713" s="15"/>
      <c r="C713" s="15"/>
      <c r="D713" s="17"/>
      <c r="E713" s="15"/>
      <c r="F713" s="15"/>
      <c r="G713" s="15"/>
      <c r="H713" s="15"/>
      <c r="I713" s="15"/>
      <c r="J713" s="20" t="s">
        <v>514</v>
      </c>
      <c r="K713" s="23">
        <v>1</v>
      </c>
      <c r="L713" s="12">
        <f>M711</f>
        <v>1400</v>
      </c>
      <c r="M713" s="12">
        <f>ROUND(L713*K713,2)</f>
        <v>1400</v>
      </c>
    </row>
    <row r="714" spans="1:13" ht="0.95" customHeight="1">
      <c r="A714" s="21"/>
      <c r="B714" s="21"/>
      <c r="C714" s="21"/>
      <c r="D714" s="22"/>
      <c r="E714" s="21"/>
      <c r="F714" s="21"/>
      <c r="G714" s="21"/>
      <c r="H714" s="21"/>
      <c r="I714" s="21"/>
      <c r="J714" s="21"/>
      <c r="K714" s="21"/>
      <c r="L714" s="21"/>
      <c r="M714" s="21"/>
    </row>
    <row r="715" spans="1:13">
      <c r="A715" s="15"/>
      <c r="B715" s="15"/>
      <c r="C715" s="15"/>
      <c r="D715" s="17"/>
      <c r="E715" s="15"/>
      <c r="F715" s="15"/>
      <c r="G715" s="15"/>
      <c r="H715" s="15"/>
      <c r="I715" s="15"/>
      <c r="J715" s="20" t="s">
        <v>515</v>
      </c>
      <c r="K715" s="19">
        <v>1</v>
      </c>
      <c r="L715" s="12">
        <f>M4+M89+M200+M227+M256+M308+M346+M396+M578+M645+M694+M702+M710</f>
        <v>227907.5</v>
      </c>
      <c r="M715" s="12">
        <f>ROUND(L715*K715,2)</f>
        <v>227907.5</v>
      </c>
    </row>
    <row r="716" spans="1:13">
      <c r="A716" s="15"/>
      <c r="B716" s="15"/>
      <c r="C716" s="15"/>
      <c r="D716" s="17"/>
      <c r="E716" s="15"/>
      <c r="F716" s="15"/>
      <c r="G716" s="15"/>
      <c r="H716" s="15"/>
      <c r="I716" s="15"/>
      <c r="J716" s="15"/>
      <c r="K716" s="15"/>
      <c r="L716" s="15"/>
      <c r="M716" s="15"/>
    </row>
  </sheetData>
  <dataValidations count="1">
    <dataValidation type="list" allowBlank="1" showInputMessage="1" showErrorMessage="1" sqref="B4:B716">
      <formula1>"Capítulo,Partida,Mano de obra,Maquinaria,Material,Otros,"</formula1>
    </dataValidation>
  </dataValidations>
  <pageMargins left="0.7" right="0.7" top="0.75" bottom="0.75" header="0.3" footer="0.3"/>
  <pageSetup paperSize="9" orientation="portrait" horizontalDpi="0" verticalDpi="0" r:id="rId1"/>
  <legacy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baseColWidth="10"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AT</dc:creator>
  <cp:lastModifiedBy>Cristina AT</cp:lastModifiedBy>
  <dcterms:created xsi:type="dcterms:W3CDTF">2015-10-30T05:57:15Z</dcterms:created>
  <dcterms:modified xsi:type="dcterms:W3CDTF">2015-10-30T05:57:50Z</dcterms:modified>
</cp:coreProperties>
</file>