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8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RTVM" sheetId="6" r:id="rId6"/>
    <sheet name="MADRID CULTURA Y TURISMO" sheetId="7" r:id="rId7"/>
    <sheet name="UCR" sheetId="8" r:id="rId8"/>
    <sheet name="IECSUASV" sheetId="9" r:id="rId9"/>
    <sheet name="ALCALINGUA" sheetId="10" r:id="rId10"/>
    <sheet name="CYII" sheetId="11" r:id="rId11"/>
    <sheet name="CYII, S.A." sheetId="12" r:id="rId12"/>
    <sheet name="CANAL Energía" sheetId="13" r:id="rId13"/>
    <sheet name="CANAL Extensia" sheetId="14" r:id="rId14"/>
    <sheet name="CANAL Gest. Lanzarote" sheetId="15" r:id="rId15"/>
    <sheet name="CTC" sheetId="16" r:id="rId16"/>
    <sheet name="CRUSA" sheetId="17" r:id="rId17"/>
    <sheet name="METRO" sheetId="18" r:id="rId18"/>
    <sheet name="OYC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<sst xmlns="http://schemas.openxmlformats.org/spreadsheetml/2006/main" count="2328" uniqueCount="306">
  <si>
    <t>BALANCE DE SITUACIÓN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</si>
  <si>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</si>
  <si>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</si>
  <si>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</si>
  <si>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</si>
  <si>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</si>
  <si>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</si>
  <si>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</si>
  <si>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</si>
  <si>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</si>
  <si>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</si>
  <si>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</si>
  <si>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</si>
  <si>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</si>
  <si>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</si>
  <si>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METRO DE MADRID, S.A.</t>
  </si>
  <si>
    <t>OCIO Y DEPORTE CANAL, S.L.U.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</si>
  <si>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</si>
  <si>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(miles de euros)</t>
  </si>
  <si>
    <t/>
  </si>
  <si>
    <t>BALANCE</t>
  </si>
  <si>
    <t>ACTIVO</t>
  </si>
  <si>
    <t>T</t>
  </si>
  <si>
    <t>T-1</t>
  </si>
  <si>
    <t>A) ACTIVO NO CORRIENTE</t>
  </si>
  <si>
    <t>I. Inmovilizado intangible.</t>
  </si>
  <si>
    <t>200, 201, (2801), (2901)</t>
  </si>
  <si>
    <t>Desarrollo</t>
  </si>
  <si>
    <t>206, (2806), (2906)</t>
  </si>
  <si>
    <t>Aplicaciones Informáticas</t>
  </si>
  <si>
    <t>Anticipos</t>
  </si>
  <si>
    <t>202, 203, 204, 205, (2802), (2803), (2805), (2902), (2903), (2905)</t>
  </si>
  <si>
    <t>Resto del Inmovilizado Intangible</t>
  </si>
  <si>
    <t>II. Inmovilizado material</t>
  </si>
  <si>
    <t>210, (2910)</t>
  </si>
  <si>
    <t>Terrenos</t>
  </si>
  <si>
    <t>211, 212, 213, 214, 215, 216, 217, 218, 219, 230, 231, 232, 233, 237, (281), (2911), (2912), (2913), (2914), (2915), (2916), (2917), (2918), (2919)</t>
  </si>
  <si>
    <t>Resto del Inmovilizado material</t>
  </si>
  <si>
    <t>III. Inversiones inmobiliarias.</t>
  </si>
  <si>
    <t>220, (2920)</t>
  </si>
  <si>
    <t>221, (282), (2921)</t>
  </si>
  <si>
    <t>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</si>
  <si>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</si>
  <si>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</si>
  <si>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</si>
  <si>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</si>
  <si>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</si>
  <si>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6º, 8</t>
  </si>
  <si>
    <t>VII. Deudores comerciales no corrientes</t>
  </si>
  <si>
    <t>B) ACTIVO CORRIENTE</t>
  </si>
  <si>
    <t>I. Activos no corrientes mantenidos para la venta.</t>
  </si>
  <si>
    <t xml:space="preserve">Inmovilizado 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</si>
  <si>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</si>
  <si>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</si>
  <si>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</si>
  <si>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</si>
  <si>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</si>
  <si>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</si>
  <si>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Existencias.</t>
  </si>
  <si>
    <t>30, 31, 32, 33, 34, 35, 36,  (39)</t>
  </si>
  <si>
    <t>Existencias</t>
  </si>
  <si>
    <t>III. Deudores comerciales y otras cuentas a cobrar.</t>
  </si>
  <si>
    <t>430, 431, 432, 433, 434,435, 436,
 (437), (490), (4933), (4934), (4935)</t>
  </si>
  <si>
    <t>Clientes por ventas y prestaciones de servicios</t>
  </si>
  <si>
    <t>Accionistas (socios) por desembolsos exigidos</t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</si>
  <si>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</si>
  <si>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</si>
  <si>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</si>
  <si>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</si>
  <si>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</si>
  <si>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</si>
  <si>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</si>
  <si>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</si>
  <si>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</si>
  <si>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</si>
  <si>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>A) PATRIMONIO NETO</t>
  </si>
  <si>
    <t>A-1) Fondos propios.</t>
  </si>
  <si>
    <t>100, 101, 102,
 (1030), (1040)</t>
  </si>
  <si>
    <t>I.  Capital</t>
  </si>
  <si>
    <t>II.  Prima de emisión.</t>
  </si>
  <si>
    <t>112, 113, 114,
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</si>
  <si>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</si>
  <si>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</si>
  <si>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</si>
  <si>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</si>
  <si>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</si>
  <si>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</si>
  <si>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</si>
  <si>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((557))</t>
  </si>
  <si>
    <t>VIII. (Dividendo a cuenta).</t>
  </si>
  <si>
    <t>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</si>
  <si>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</si>
  <si>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</si>
  <si>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</si>
  <si>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</si>
  <si>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</si>
  <si>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</si>
  <si>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</si>
  <si>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</si>
  <si>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</si>
  <si>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</si>
  <si>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plazo.</t>
  </si>
  <si>
    <t>177, 178, 179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</si>
  <si>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</si>
  <si>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</si>
  <si>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</si>
  <si>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</si>
  <si>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</si>
  <si>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1615, 1635, 171, 172, 173, 175, 176, 180, 185, 189</t>
  </si>
  <si>
    <t>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</si>
  <si>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</si>
  <si>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</si>
  <si>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</si>
  <si>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</si>
  <si>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</si>
  <si>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</si>
  <si>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6º, 16</t>
  </si>
  <si>
    <t>VI. Acreedores comerciales no corrientes</t>
  </si>
  <si>
    <t>15; NECA 6º, 17</t>
  </si>
  <si>
    <t>VII. Deuda con características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</si>
  <si>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</si>
  <si>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</si>
  <si>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</si>
  <si>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</si>
  <si>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</si>
  <si>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</si>
  <si>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</si>
  <si>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</si>
  <si>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</si>
  <si>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</si>
  <si>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>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</si>
  <si>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</si>
  <si>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</si>
  <si>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</si>
  <si>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</si>
  <si>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</si>
  <si>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</si>
  <si>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</si>
  <si>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</si>
  <si>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</si>
  <si>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502, 507; NECA 6º, 17</t>
  </si>
  <si>
    <t>VII. Deuda con características especiales a corto plazo</t>
  </si>
  <si>
    <t>TOTAL PATRIMONIO NETO Y PASIVO (A+B+C)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</si>
  <si>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</si>
  <si>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</si>
  <si>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 </t>
  </si>
  <si>
    <t xml:space="preserve">  BALANCE</t>
  </si>
  <si>
    <t xml:space="preserve">  ACTIVO</t>
  </si>
  <si>
    <t xml:space="preserve">  A) ACTIVO NO CORRIENTE</t>
  </si>
  <si>
    <t xml:space="preserve">    .Desarrollo</t>
  </si>
  <si>
    <t xml:space="preserve">    .Aplicaciones Informáticas</t>
  </si>
  <si>
    <t xml:space="preserve">    .Anticipos</t>
  </si>
  <si>
    <t xml:space="preserve">    .Resto del Inmovilizado Intangible</t>
  </si>
  <si>
    <t xml:space="preserve">    .Terrenos</t>
  </si>
  <si>
    <t xml:space="preserve">    .Resto del Inmovilizado material</t>
  </si>
  <si>
    <t xml:space="preserve">    .Construcciones</t>
  </si>
  <si>
    <t>NECA 6Âº, 8</t>
  </si>
  <si>
    <t xml:space="preserve">  B) ACTIVO CORRIENTE</t>
  </si>
  <si>
    <t xml:space="preserve">    .Inmovilizado </t>
  </si>
  <si>
    <t xml:space="preserve">         Terrenos</t>
  </si>
  <si>
    <t xml:space="preserve">         Resto de Inmovilizado</t>
  </si>
  <si>
    <t xml:space="preserve">    .Inversiones financieras</t>
  </si>
  <si>
    <t xml:space="preserve">    .Existencias y otros activos</t>
  </si>
  <si>
    <t xml:space="preserve">    .Existencias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</si>
  <si>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</si>
  <si>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</si>
  <si>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</si>
  <si>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 xml:space="preserve">    .Otros deudores</t>
  </si>
  <si>
    <t xml:space="preserve">  A) PATRIMONIO NETO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</si>
  <si>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</si>
  <si>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</si>
  <si>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</si>
  <si>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</si>
  <si>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</si>
  <si>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 xml:space="preserve">    .IV. (Acciones y participaciones en patrimonio propias).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</si>
  <si>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</si>
  <si>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</si>
  <si>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</si>
  <si>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 xml:space="preserve">    .VIII. (Dividendo a cuenta).</t>
  </si>
  <si>
    <t xml:space="preserve">    .IX.  Otros instrumentos de patrimonio neto.</t>
  </si>
  <si>
    <t xml:space="preserve">  B) PASIVO NO CORRIENTE.</t>
  </si>
  <si>
    <t xml:space="preserve">    .Provisión por retribuciones al personal</t>
  </si>
  <si>
    <t xml:space="preserve">    .Provisión por desmantelamiento, retiro o rehabilitación del inmovilizado</t>
  </si>
  <si>
    <t xml:space="preserve">    .Otras provisiones</t>
  </si>
  <si>
    <t xml:space="preserve">    .Obligaciones y otros valores negociables</t>
  </si>
  <si>
    <t xml:space="preserve">    .Deudas con entidades de crédito.</t>
  </si>
  <si>
    <t xml:space="preserve">    .Acreedores por arrendamiento financiero.</t>
  </si>
  <si>
    <t xml:space="preserve">    .Otras deudas a largo plazo.</t>
  </si>
  <si>
    <t>NECA 6Âº, 16</t>
  </si>
  <si>
    <t>15; NECA 6Âº, 17</t>
  </si>
  <si>
    <t xml:space="preserve">  C) PASIVO CORRIENTE</t>
  </si>
  <si>
    <t xml:space="preserve">    .Otras deudas a corto plazo.</t>
  </si>
  <si>
    <t xml:space="preserve">    .Proveedores.</t>
  </si>
  <si>
    <t xml:space="preserve">    .Otros acreedores.</t>
  </si>
  <si>
    <t>502, 507; NECA 6Âº, 17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</si>
  <si>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</si>
  <si>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</si>
  <si>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</si>
  <si>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580, 581, 582, 583, 584, (5990), (5991), (5992), (5993), (5994)</t>
  </si>
  <si>
    <t>NOTA: En la primera columna (T) deben figurar los datos acumulados relativos al mes anterior del año de referencia. En la segunda columna (T-1) siempre deben figurar los datos a 31 de diciembre del año anterior</t>
  </si>
  <si>
    <t>OBRAS DE MADRID, GESTIÓN DE OBRAS E INFRAESTRUCTURAS, S.A. (ARPROMA) + NUEVO ARPEGIO, S.A.</t>
  </si>
  <si>
    <t>CANAL DE ISABEL II, S.A.</t>
  </si>
  <si>
    <t>RADIO TELEVISIÓN MADRID, S.A. (RTVM)</t>
  </si>
  <si>
    <t>DIC21_DEF</t>
  </si>
  <si>
    <t>4T - 2021</t>
  </si>
  <si>
    <t>Diciembre 2021</t>
  </si>
  <si>
    <t>Trimestre II_2022</t>
  </si>
  <si>
    <t>2T 2022</t>
  </si>
  <si>
    <t>2T - 2022</t>
  </si>
  <si>
    <t>Junio 2022</t>
  </si>
  <si>
    <t>CUENTA DE PÉRDIDAS Y GANANCIAS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</si>
  <si>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</si>
  <si>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</si>
  <si>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</si>
  <si>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</si>
  <si>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</si>
  <si>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</si>
  <si>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</si>
  <si>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 xml:space="preserve"> </t>
  </si>
  <si>
    <t>4. Aprovisionamientos.</t>
  </si>
  <si>
    <t>(600),  6060, 6080, 6090, 610</t>
  </si>
  <si>
    <t xml:space="preserve">         a) Consumo de mercaderías.</t>
  </si>
  <si>
    <t>(601), (602), 6061, 6062, 6081, 6082, 6091, 6092, 611, 612</t>
  </si>
  <si>
    <t xml:space="preserve">         b) Consumo de materias primas y otras materias consumibles.</t>
  </si>
  <si>
    <t>(607)</t>
  </si>
  <si>
    <t xml:space="preserve">         c) Trabajos realizados por otras empresas.</t>
  </si>
  <si>
    <t>(6931), (6932), (6933), 7931, 7932, 7933</t>
  </si>
  <si>
    <t xml:space="preserve">         d) Deterioro de mercaderías, materias primas y otros aprovisionamientos.</t>
  </si>
  <si>
    <t>5. Otros ingresos de explotación.</t>
  </si>
  <si>
    <t>75</t>
  </si>
  <si>
    <t xml:space="preserve">         a) Ingresos accesorios y otros de gestión corriente.</t>
  </si>
  <si>
    <t>740, 747</t>
  </si>
  <si>
    <t xml:space="preserve">         b) Subvenciones de explotación incorporadas al resultado del ejercicio.</t>
  </si>
  <si>
    <t>6. Gastos de personal.</t>
  </si>
  <si>
    <t>(640) (641) (6450)</t>
  </si>
  <si>
    <t xml:space="preserve">         a) Sueldos, salarios y asimilados.</t>
  </si>
  <si>
    <t>(642), (643), (649)</t>
  </si>
  <si>
    <t xml:space="preserve">         b) Cargas sociales.</t>
  </si>
  <si>
    <t>(644), (6457), 7950, 7957</t>
  </si>
  <si>
    <t xml:space="preserve">         c) Provisiones.</t>
  </si>
  <si>
    <t>7. Otros gastos de explotación.</t>
  </si>
  <si>
    <t xml:space="preserve"> (625) (620), (621), (622), (623), (624), (626), (627), (628), (629)</t>
  </si>
  <si>
    <t xml:space="preserve">         a) Servicios exteriores.</t>
  </si>
  <si>
    <t>(631), (634), 636, 639</t>
  </si>
  <si>
    <t xml:space="preserve">         b) Tributos.</t>
  </si>
  <si>
    <t>(650), (694), (695), 794, 7954</t>
  </si>
  <si>
    <t xml:space="preserve">         c) Pérdidas, deterioro y variación de provisiones por operaciones comerciales.</t>
  </si>
  <si>
    <t>(651), (659)</t>
  </si>
  <si>
    <t xml:space="preserve">         d) Otros gastos de gestión corriente.</t>
  </si>
  <si>
    <t>8. Amortización de inmovilizado.</t>
  </si>
  <si>
    <t>(680)</t>
  </si>
  <si>
    <t xml:space="preserve">         a) Amortización del inmovilizado intangible</t>
  </si>
  <si>
    <t>(681)</t>
  </si>
  <si>
    <t xml:space="preserve">         b) Amortización del inmovilizado material</t>
  </si>
  <si>
    <t>(682)</t>
  </si>
  <si>
    <t xml:space="preserve">         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</si>
  <si>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</si>
  <si>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</si>
  <si>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</si>
  <si>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</si>
  <si>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 xml:space="preserve">         a) Deterioros y pérdidas.</t>
  </si>
  <si>
    <t>(690), 790</t>
  </si>
  <si>
    <t xml:space="preserve">         Del inmovilizado intangible</t>
  </si>
  <si>
    <t>(691), 791</t>
  </si>
  <si>
    <t xml:space="preserve">         Del inmovilizado material</t>
  </si>
  <si>
    <t>(692), 792</t>
  </si>
  <si>
    <t xml:space="preserve">         De las inversiones inmobiliarias</t>
  </si>
  <si>
    <t xml:space="preserve">         b) Resultados por enajenaciones y otras..</t>
  </si>
  <si>
    <t>(670), 770</t>
  </si>
  <si>
    <t>(671), 771</t>
  </si>
  <si>
    <t>(672), 772</t>
  </si>
  <si>
    <t>774;(NECA 7Âª 6)</t>
  </si>
  <si>
    <t>12. Diferencia negativa de combinaciones de negocio</t>
  </si>
  <si>
    <t>13. Otros resultados</t>
  </si>
  <si>
    <t>(678)</t>
  </si>
  <si>
    <t xml:space="preserve">         Gastos excepcionales</t>
  </si>
  <si>
    <t>778</t>
  </si>
  <si>
    <t xml:space="preserve">         Ingresos excepcionales</t>
  </si>
  <si>
    <t>A.1) RESULTADO DE EXPLOTACIÓN (1+2+3+4+5+6+7+8+9+10+11+12+13)</t>
  </si>
  <si>
    <t>14. Ingresos financieros.</t>
  </si>
  <si>
    <t>760</t>
  </si>
  <si>
    <t xml:space="preserve">         a) De participaciones en instrumentos de patrimonio.</t>
  </si>
  <si>
    <t>761, 762, 767, 769</t>
  </si>
  <si>
    <t xml:space="preserve">         b) De valores negociables y otros instrumentos financieros.</t>
  </si>
  <si>
    <t>15. Gastos financieros.</t>
  </si>
  <si>
    <t>(6610), (6611), (6615), (6616), (6620), (6621), (6640), (6641), (6650), (6651), (6654), (6655)</t>
  </si>
  <si>
    <t xml:space="preserve">         a) Por deudas con empresas del grupo y asociadas.</t>
  </si>
  <si>
    <t>(6612), (6613), (6617), (6618), (6622), (6623), (6624), (6642), (6643), (6652), (6653), (6656), (6657), (669)</t>
  </si>
  <si>
    <t xml:space="preserve">         b) Por deudas con terceros.</t>
  </si>
  <si>
    <t>(660)</t>
  </si>
  <si>
    <t xml:space="preserve">         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</si>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</sst>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=0]0.00;###,##0.00"/>
    <numFmt numFmtId="167" formatCode="#,##0.00_ ;[Red]\-#,##0.00\ "/>
    <numFmt numFmtId="168" formatCode="#,##0.00\ &quot;€&quot;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  <font>
      <sz val="10"/>
      <color theme="1"/>
      <name val="Calibri"/>
      <family val="2"/>
    </font>
    <font>
      <sz val="9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36" fillId="0" borderId="0" xfId="46" applyAlignment="1">
      <alignment/>
    </xf>
    <xf numFmtId="0" fontId="45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3" fillId="34" borderId="13" xfId="0" applyNumberFormat="1" applyFont="1" applyFill="1" applyBorder="1" applyAlignment="1">
      <alignment wrapText="1"/>
    </xf>
    <xf numFmtId="166" fontId="4" fillId="35" borderId="13" xfId="0" applyNumberFormat="1" applyFont="1" applyFill="1" applyBorder="1" applyAlignment="1" applyProtection="1">
      <alignment horizontal="right" wrapText="1"/>
      <protection locked="0"/>
    </xf>
    <xf numFmtId="49" fontId="5" fillId="36" borderId="13" xfId="0" applyNumberFormat="1" applyFont="1" applyFill="1" applyBorder="1" applyAlignment="1">
      <alignment wrapText="1"/>
    </xf>
    <xf numFmtId="49" fontId="3" fillId="37" borderId="13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166" fontId="0" fillId="0" borderId="0" xfId="0" applyNumberFormat="1" applyFont="1" applyAlignment="1" applyProtection="1">
      <alignment horizontal="right" wrapText="1"/>
      <protection locked="0"/>
    </xf>
    <xf numFmtId="17" fontId="46" fillId="37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4" fontId="6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8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4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 applyProtection="1">
      <alignment horizontal="right" vertical="center"/>
      <protection locked="0"/>
    </xf>
    <xf numFmtId="166" fontId="5" fillId="35" borderId="13" xfId="0" applyNumberFormat="1" applyFont="1" applyFill="1" applyBorder="1" applyAlignment="1" applyProtection="1">
      <alignment horizontal="right" wrapText="1"/>
      <protection locked="0"/>
    </xf>
    <xf numFmtId="166" fontId="5" fillId="0" borderId="1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Alignment="1">
      <alignment/>
    </xf>
    <xf numFmtId="0" fontId="6" fillId="37" borderId="14" xfId="0" applyNumberFormat="1" applyFont="1" applyFill="1" applyBorder="1" applyAlignment="1" applyProtection="1">
      <alignment horizontal="center" vertical="center" wrapText="1"/>
      <protection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0" fontId="3" fillId="38" borderId="14" xfId="0" applyNumberFormat="1" applyFont="1" applyFill="1" applyBorder="1" applyAlignment="1" applyProtection="1">
      <alignment vertical="center" wrapText="1"/>
      <protection/>
    </xf>
    <xf numFmtId="0" fontId="5" fillId="36" borderId="14" xfId="0" applyNumberFormat="1" applyFont="1" applyFill="1" applyBorder="1" applyAlignment="1" applyProtection="1">
      <alignment vertical="center" wrapText="1"/>
      <protection/>
    </xf>
    <xf numFmtId="0" fontId="6" fillId="37" borderId="14" xfId="0" applyNumberFormat="1" applyFont="1" applyFill="1" applyBorder="1" applyAlignment="1" applyProtection="1">
      <alignment horizontal="left" vertical="center" wrapText="1"/>
      <protection/>
    </xf>
    <xf numFmtId="4" fontId="41" fillId="0" borderId="0" xfId="0" applyNumberFormat="1" applyFont="1" applyAlignment="1">
      <alignment/>
    </xf>
    <xf numFmtId="0" fontId="46" fillId="37" borderId="14" xfId="0" applyNumberFormat="1" applyFont="1" applyFill="1" applyBorder="1" applyAlignment="1">
      <alignment horizontal="center" vertical="center" wrapText="1"/>
    </xf>
    <xf numFmtId="49" fontId="46" fillId="37" borderId="13" xfId="0" applyNumberFormat="1" applyFont="1" applyFill="1" applyBorder="1" applyAlignment="1">
      <alignment wrapText="1"/>
    </xf>
    <xf numFmtId="4" fontId="0" fillId="0" borderId="0" xfId="0" applyNumberFormat="1" applyAlignment="1">
      <alignment horizontal="right" vertical="center"/>
    </xf>
    <xf numFmtId="49" fontId="6" fillId="37" borderId="14" xfId="0" applyNumberFormat="1" applyFont="1" applyFill="1" applyBorder="1" applyAlignment="1">
      <alignment horizontal="center" vertical="center" wrapText="1"/>
    </xf>
    <xf numFmtId="0" fontId="7" fillId="37" borderId="14" xfId="0" applyNumberFormat="1" applyFont="1" applyFill="1" applyBorder="1" applyAlignment="1" applyProtection="1">
      <alignment horizontal="left" vertical="center" wrapText="1"/>
      <protection/>
    </xf>
    <xf numFmtId="4" fontId="6" fillId="37" borderId="14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17" fontId="2" fillId="37" borderId="14" xfId="0" applyNumberFormat="1" applyFont="1" applyFill="1" applyBorder="1" applyAlignment="1" applyProtection="1">
      <alignment horizontal="center" vertical="center" wrapText="1"/>
      <protection/>
    </xf>
    <xf numFmtId="4" fontId="3" fillId="38" borderId="14" xfId="0" applyNumberFormat="1" applyFont="1" applyFill="1" applyBorder="1" applyAlignment="1" applyProtection="1">
      <alignment horizontal="right" vertical="center"/>
      <protection locked="0"/>
    </xf>
    <xf numFmtId="4" fontId="48" fillId="0" borderId="14" xfId="0" applyNumberFormat="1" applyFont="1" applyFill="1" applyBorder="1" applyAlignment="1" applyProtection="1">
      <alignment horizontal="right" vertical="center"/>
      <protection locked="0"/>
    </xf>
    <xf numFmtId="0" fontId="2" fillId="37" borderId="14" xfId="0" applyNumberFormat="1" applyFont="1" applyFill="1" applyBorder="1" applyAlignment="1" applyProtection="1">
      <alignment horizontal="left" vertical="center" wrapText="1"/>
      <protection/>
    </xf>
    <xf numFmtId="4" fontId="3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 applyAlignment="1">
      <alignment/>
    </xf>
    <xf numFmtId="0" fontId="46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46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46" fillId="38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6" fillId="0" borderId="0" xfId="0" applyNumberFormat="1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SJERO013\GRP\Analisis\0_5%20INFORMACION_ASAMBLEA\Art.%20122.4%20EMPRESAS\2022\Trim%202\ficheros%20BALANCE\HOSPITAL%20DE%20FUENLABRADA_JUNI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11.7109375" style="5" bestFit="1" customWidth="1"/>
  </cols>
  <sheetData>
    <row r="1" ht="14.25">
      <c r="A1" s="1" t="s">
        <v>0</v>
      </c>
    </row>
    <row r="2" ht="14.25">
      <c r="A2" s="2" t="s">
        <v>1</v>
      </c>
    </row>
    <row r="3" ht="15" thickBot="1">
      <c r="A3" s="3" t="s">
        <v>206</v>
      </c>
    </row>
    <row r="4" ht="14.25">
      <c r="A4" s="4" t="s">
        <v>2</v>
      </c>
    </row>
    <row r="5" ht="14.25">
      <c r="A5" s="4" t="s">
        <v>3</v>
      </c>
    </row>
    <row r="6" ht="14.25">
      <c r="A6" s="4" t="s">
        <v>200</v>
      </c>
    </row>
    <row r="7" ht="14.25">
      <c r="A7" s="4" t="s">
        <v>4</v>
      </c>
    </row>
    <row r="8" ht="14.25">
      <c r="A8" s="4" t="s">
        <v>202</v>
      </c>
    </row>
    <row r="9" ht="14.25">
      <c r="A9" s="4" t="s">
        <v>5</v>
      </c>
    </row>
    <row r="10" ht="14.25">
      <c r="A10" s="4" t="s">
        <v>6</v>
      </c>
    </row>
    <row r="11" ht="14.25">
      <c r="A11" s="4" t="s">
        <v>7</v>
      </c>
    </row>
    <row r="12" ht="14.25">
      <c r="A12" s="4" t="s">
        <v>8</v>
      </c>
    </row>
    <row r="13" ht="14.25">
      <c r="A13" s="4" t="s">
        <v>9</v>
      </c>
    </row>
    <row r="14" ht="14.25">
      <c r="A14" s="4" t="s">
        <v>201</v>
      </c>
    </row>
    <row r="15" ht="14.25">
      <c r="A15" s="4" t="s">
        <v>10</v>
      </c>
    </row>
    <row r="16" ht="14.25">
      <c r="A16" s="4" t="s">
        <v>11</v>
      </c>
    </row>
    <row r="17" ht="14.25">
      <c r="A17" s="4" t="s">
        <v>12</v>
      </c>
    </row>
    <row r="18" ht="14.25">
      <c r="A18" s="4" t="s">
        <v>13</v>
      </c>
    </row>
    <row r="19" ht="14.25">
      <c r="A19" s="4" t="s">
        <v>14</v>
      </c>
    </row>
    <row r="20" ht="14.25">
      <c r="A20" s="4" t="s">
        <v>15</v>
      </c>
    </row>
    <row r="21" ht="14.25">
      <c r="A21" s="4" t="s">
        <v>16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RTVM!A1" display="RADIO TELEVISIÓN MADRID (RTVM)."/>
    <hyperlink ref="A9" location="'MADRID CULTURA Y TURISMO'!A1" display="TURMADRID, S.A."/>
    <hyperlink ref="A10" location="UCR!A1" display="UNIDAD CENTRAL DE RADIODIAGNÓSTICO (UCR)."/>
    <hyperlink ref="A11" location="IECSUASV!A1" display="AGRUPACIÓN DE INTERÉS ECONÓMICO CENTRO SUPERIOR DE INVESTIGACIÓN DEL AUTOMÓVIL Y DE LA SEGURIDAD VIAL."/>
    <hyperlink ref="A12" location="ALCALINGUA!A1" display="ALCALINGUA – UNIVERSIDAD DE ALCALÁ, S.R.L."/>
    <hyperlink ref="A13" location="CYII!A1" display="CANAL DE ISABEL II"/>
    <hyperlink ref="A14" location="'CYII, S.A.'!A1" display="CANAL DE ISABEL II, S.A."/>
    <hyperlink ref="A15" location="'CANAL Energía'!A1" display="CANAL ENERGÍA, S.L."/>
    <hyperlink ref="A16" location="'CANAL Extensia'!A1" display="CANAL EXTENSIA, S.A."/>
    <hyperlink ref="A17" location="'CANAL Gest. Lanzarote'!A1" display="CANAL GESTIÓN LANZAROTE, S.A.U."/>
    <hyperlink ref="A18" location="CTC!A1" display="CENTRO DE TRANSPORTES DE COSLADA, S.A."/>
    <hyperlink ref="A19" location="CRUSA!A1" display="CIUDAD RESIDENCIAL UNIVERSITARIA, S.A. (CRUSA)."/>
    <hyperlink ref="A20" location="METRO!A1" display="METRO DE MADRID, S.A."/>
    <hyperlink ref="A21" location="OYC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26"/>
      <c r="D2" s="26"/>
    </row>
    <row r="3" spans="1:4" ht="15" thickBot="1">
      <c r="A3" s="26" t="s">
        <v>145</v>
      </c>
      <c r="B3" s="26" t="s">
        <v>147</v>
      </c>
      <c r="C3" s="26" t="s">
        <v>207</v>
      </c>
      <c r="D3" s="26">
        <v>2021</v>
      </c>
    </row>
    <row r="4" spans="1:4" ht="18.75" customHeight="1" thickBot="1">
      <c r="A4" s="28" t="s">
        <v>145</v>
      </c>
      <c r="B4" s="28" t="s">
        <v>148</v>
      </c>
      <c r="C4" s="17">
        <f>SUM(C5:C11)</f>
        <v>359</v>
      </c>
      <c r="D4" s="17">
        <f>SUM(D5:D11)</f>
        <v>359</v>
      </c>
    </row>
    <row r="5" spans="1:4" ht="34.5" thickBot="1">
      <c r="A5" s="29" t="s">
        <v>195</v>
      </c>
      <c r="B5" s="29" t="s">
        <v>25</v>
      </c>
      <c r="C5" s="18">
        <v>1</v>
      </c>
      <c r="D5" s="18">
        <v>1</v>
      </c>
    </row>
    <row r="6" spans="1:4" ht="45.75" thickBot="1">
      <c r="A6" s="29" t="s">
        <v>196</v>
      </c>
      <c r="B6" s="29" t="s">
        <v>33</v>
      </c>
      <c r="C6" s="18"/>
      <c r="D6" s="18"/>
    </row>
    <row r="7" spans="1:4" ht="15" thickBot="1">
      <c r="A7" s="29" t="s">
        <v>197</v>
      </c>
      <c r="B7" s="29" t="s">
        <v>38</v>
      </c>
      <c r="C7" s="18"/>
      <c r="D7" s="18"/>
    </row>
    <row r="8" spans="1:4" ht="29.25" customHeight="1" thickBot="1">
      <c r="A8" s="29" t="s">
        <v>42</v>
      </c>
      <c r="B8" s="29" t="s">
        <v>43</v>
      </c>
      <c r="C8" s="18"/>
      <c r="D8" s="18"/>
    </row>
    <row r="9" spans="1:4" ht="35.25" customHeight="1" thickBot="1">
      <c r="A9" s="29" t="s">
        <v>44</v>
      </c>
      <c r="B9" s="29" t="s">
        <v>45</v>
      </c>
      <c r="C9" s="18">
        <v>4</v>
      </c>
      <c r="D9" s="18">
        <v>4</v>
      </c>
    </row>
    <row r="10" spans="1:4" ht="15" thickBot="1">
      <c r="A10" s="29"/>
      <c r="B10" s="29" t="s">
        <v>46</v>
      </c>
      <c r="C10" s="18">
        <v>354</v>
      </c>
      <c r="D10" s="18">
        <v>354</v>
      </c>
    </row>
    <row r="11" spans="1:4" ht="15" thickBot="1">
      <c r="A11" s="29" t="s">
        <v>156</v>
      </c>
      <c r="B11" s="29" t="s">
        <v>48</v>
      </c>
      <c r="C11" s="18"/>
      <c r="D11" s="18"/>
    </row>
    <row r="12" spans="1:4" ht="15" thickBot="1">
      <c r="A12" s="28" t="s">
        <v>145</v>
      </c>
      <c r="B12" s="28" t="s">
        <v>157</v>
      </c>
      <c r="C12" s="17">
        <f>SUM(C13:C15,C19:C22)</f>
        <v>1408</v>
      </c>
      <c r="D12" s="17">
        <f>SUM(D13:D15,D19:D22)</f>
        <v>892</v>
      </c>
    </row>
    <row r="13" spans="1:4" ht="23.25" thickBot="1">
      <c r="A13" s="29" t="s">
        <v>198</v>
      </c>
      <c r="B13" s="29" t="s">
        <v>50</v>
      </c>
      <c r="C13" s="18"/>
      <c r="D13" s="18"/>
    </row>
    <row r="14" spans="1:4" ht="15" thickBot="1">
      <c r="A14" s="29" t="s">
        <v>59</v>
      </c>
      <c r="B14" s="29" t="s">
        <v>58</v>
      </c>
      <c r="C14" s="18">
        <v>23</v>
      </c>
      <c r="D14" s="18">
        <v>26</v>
      </c>
    </row>
    <row r="15" spans="1:4" ht="15" thickBot="1">
      <c r="A15" s="29"/>
      <c r="B15" s="29" t="s">
        <v>61</v>
      </c>
      <c r="C15" s="18">
        <f>SUM(C16:C18)</f>
        <v>191</v>
      </c>
      <c r="D15" s="18">
        <f>SUM(D16:D18)</f>
        <v>95</v>
      </c>
    </row>
    <row r="16" spans="1:4" ht="24" customHeight="1" thickBot="1">
      <c r="A16" s="29" t="s">
        <v>164</v>
      </c>
      <c r="B16" s="29" t="s">
        <v>165</v>
      </c>
      <c r="C16" s="18"/>
      <c r="D16" s="18">
        <v>12</v>
      </c>
    </row>
    <row r="17" spans="1:4" ht="15" thickBot="1">
      <c r="A17" s="29"/>
      <c r="B17" s="29" t="s">
        <v>166</v>
      </c>
      <c r="C17" s="18"/>
      <c r="D17" s="18"/>
    </row>
    <row r="18" spans="1:4" ht="15" thickBot="1">
      <c r="A18" s="29" t="s">
        <v>65</v>
      </c>
      <c r="B18" s="29" t="s">
        <v>167</v>
      </c>
      <c r="C18" s="18">
        <v>191</v>
      </c>
      <c r="D18" s="18">
        <v>83</v>
      </c>
    </row>
    <row r="19" spans="1:4" ht="46.5" customHeight="1" thickBot="1">
      <c r="A19" s="29" t="s">
        <v>67</v>
      </c>
      <c r="B19" s="29" t="s">
        <v>68</v>
      </c>
      <c r="C19" s="18"/>
      <c r="D19" s="18"/>
    </row>
    <row r="20" spans="1:4" ht="52.5" customHeight="1" thickBot="1">
      <c r="A20" s="29" t="s">
        <v>69</v>
      </c>
      <c r="B20" s="29" t="s">
        <v>70</v>
      </c>
      <c r="C20" s="18">
        <v>250</v>
      </c>
      <c r="D20" s="18">
        <v>250</v>
      </c>
    </row>
    <row r="21" spans="1:4" ht="15" thickBot="1">
      <c r="A21" s="29" t="s">
        <v>71</v>
      </c>
      <c r="B21" s="29" t="s">
        <v>72</v>
      </c>
      <c r="C21" s="18">
        <v>6</v>
      </c>
      <c r="D21" s="18">
        <v>6</v>
      </c>
    </row>
    <row r="22" spans="1:4" ht="15" thickBot="1">
      <c r="A22" s="29"/>
      <c r="B22" s="29" t="s">
        <v>73</v>
      </c>
      <c r="C22" s="18">
        <v>938</v>
      </c>
      <c r="D22" s="18">
        <v>515</v>
      </c>
    </row>
    <row r="23" spans="1:4" ht="25.5" customHeight="1" thickBot="1">
      <c r="A23" s="30"/>
      <c r="B23" s="30" t="s">
        <v>74</v>
      </c>
      <c r="C23" s="19">
        <f>C4+C12</f>
        <v>1767</v>
      </c>
      <c r="D23" s="19">
        <f>D4+D12</f>
        <v>1251</v>
      </c>
    </row>
    <row r="24" spans="1:4" ht="15" thickBot="1">
      <c r="A24" s="28" t="s">
        <v>145</v>
      </c>
      <c r="B24" s="28" t="s">
        <v>168</v>
      </c>
      <c r="C24" s="17">
        <f>C25+C35+C36</f>
        <v>1457</v>
      </c>
      <c r="D24" s="17">
        <f>D25+D35+D36</f>
        <v>824</v>
      </c>
    </row>
    <row r="25" spans="1:4" ht="15" thickBot="1">
      <c r="A25" s="29"/>
      <c r="B25" s="29" t="s">
        <v>76</v>
      </c>
      <c r="C25" s="18">
        <f>SUM(C26:C34)</f>
        <v>1457</v>
      </c>
      <c r="D25" s="18">
        <f>SUM(D26:D34)</f>
        <v>824</v>
      </c>
    </row>
    <row r="26" spans="1:4" ht="15" thickBot="1">
      <c r="A26" s="29" t="s">
        <v>169</v>
      </c>
      <c r="B26" s="29" t="s">
        <v>170</v>
      </c>
      <c r="C26" s="18">
        <v>503</v>
      </c>
      <c r="D26" s="18">
        <v>503</v>
      </c>
    </row>
    <row r="27" spans="1:4" ht="15" thickBot="1">
      <c r="A27" s="29"/>
      <c r="B27" s="29" t="s">
        <v>171</v>
      </c>
      <c r="C27" s="18"/>
      <c r="D27" s="18"/>
    </row>
    <row r="28" spans="1:4" ht="15" thickBot="1">
      <c r="A28" s="29" t="s">
        <v>172</v>
      </c>
      <c r="B28" s="29" t="s">
        <v>173</v>
      </c>
      <c r="C28" s="18">
        <v>322</v>
      </c>
      <c r="D28" s="18">
        <v>318</v>
      </c>
    </row>
    <row r="29" spans="1:4" ht="15" thickBot="1">
      <c r="A29" s="29" t="s">
        <v>82</v>
      </c>
      <c r="B29" s="29" t="s">
        <v>174</v>
      </c>
      <c r="C29" s="18"/>
      <c r="D29" s="18"/>
    </row>
    <row r="30" spans="1:4" ht="15" thickBot="1">
      <c r="A30" s="29" t="s">
        <v>84</v>
      </c>
      <c r="B30" s="29" t="s">
        <v>175</v>
      </c>
      <c r="C30" s="18"/>
      <c r="D30" s="18"/>
    </row>
    <row r="31" spans="1:4" ht="15" thickBot="1">
      <c r="A31" s="29"/>
      <c r="B31" s="29" t="s">
        <v>176</v>
      </c>
      <c r="C31" s="18"/>
      <c r="D31" s="18"/>
    </row>
    <row r="32" spans="1:4" ht="15" thickBot="1">
      <c r="A32" s="29"/>
      <c r="B32" s="29" t="s">
        <v>177</v>
      </c>
      <c r="C32" s="18">
        <v>632</v>
      </c>
      <c r="D32" s="18">
        <v>3</v>
      </c>
    </row>
    <row r="33" spans="1:4" ht="15" thickBot="1">
      <c r="A33" s="29" t="s">
        <v>88</v>
      </c>
      <c r="B33" s="29" t="s">
        <v>178</v>
      </c>
      <c r="C33" s="18"/>
      <c r="D33" s="18"/>
    </row>
    <row r="34" spans="1:4" ht="15" thickBot="1">
      <c r="A34" s="29"/>
      <c r="B34" s="29" t="s">
        <v>179</v>
      </c>
      <c r="C34" s="18"/>
      <c r="D34" s="18"/>
    </row>
    <row r="35" spans="1:4" ht="15" thickBot="1">
      <c r="A35" s="29" t="s">
        <v>91</v>
      </c>
      <c r="B35" s="29" t="s">
        <v>92</v>
      </c>
      <c r="C35" s="18"/>
      <c r="D35" s="18"/>
    </row>
    <row r="36" spans="1:4" ht="15" thickBot="1">
      <c r="A36" s="29" t="s">
        <v>93</v>
      </c>
      <c r="B36" s="29" t="s">
        <v>94</v>
      </c>
      <c r="C36" s="18"/>
      <c r="D36" s="18"/>
    </row>
    <row r="37" spans="1:4" ht="15" thickBot="1">
      <c r="A37" s="28" t="s">
        <v>145</v>
      </c>
      <c r="B37" s="28" t="s">
        <v>180</v>
      </c>
      <c r="C37" s="17">
        <f>SUM(C38:C39,C44:C48)</f>
        <v>0</v>
      </c>
      <c r="D37" s="17">
        <f>SUM(D38:D39,D44:D48)</f>
        <v>0</v>
      </c>
    </row>
    <row r="38" spans="1:4" ht="15" thickBot="1">
      <c r="A38" s="29" t="s">
        <v>99</v>
      </c>
      <c r="B38" s="29" t="s">
        <v>96</v>
      </c>
      <c r="C38" s="18"/>
      <c r="D38" s="18"/>
    </row>
    <row r="39" spans="1:4" ht="15" thickBot="1">
      <c r="A39" s="29"/>
      <c r="B39" s="29" t="s">
        <v>101</v>
      </c>
      <c r="C39" s="18">
        <f>SUM(C40:C43)</f>
        <v>0</v>
      </c>
      <c r="D39" s="18">
        <f>SUM(D40:D43)</f>
        <v>0</v>
      </c>
    </row>
    <row r="40" spans="1:4" ht="15" thickBot="1">
      <c r="A40" s="29" t="s">
        <v>102</v>
      </c>
      <c r="B40" s="29" t="s">
        <v>184</v>
      </c>
      <c r="C40" s="18"/>
      <c r="D40" s="18"/>
    </row>
    <row r="41" spans="1:4" ht="15" thickBot="1">
      <c r="A41" s="29" t="s">
        <v>104</v>
      </c>
      <c r="B41" s="29" t="s">
        <v>185</v>
      </c>
      <c r="C41" s="18"/>
      <c r="D41" s="18"/>
    </row>
    <row r="42" spans="1:4" ht="15" thickBot="1">
      <c r="A42" s="29" t="s">
        <v>106</v>
      </c>
      <c r="B42" s="29" t="s">
        <v>186</v>
      </c>
      <c r="C42" s="18"/>
      <c r="D42" s="18"/>
    </row>
    <row r="43" spans="1:4" ht="18" customHeight="1" thickBot="1">
      <c r="A43" s="29" t="s">
        <v>108</v>
      </c>
      <c r="B43" s="29" t="s">
        <v>187</v>
      </c>
      <c r="C43" s="18"/>
      <c r="D43" s="18"/>
    </row>
    <row r="44" spans="1:4" ht="15" thickBot="1">
      <c r="A44" s="29" t="s">
        <v>110</v>
      </c>
      <c r="B44" s="29" t="s">
        <v>111</v>
      </c>
      <c r="C44" s="18"/>
      <c r="D44" s="18"/>
    </row>
    <row r="45" spans="1:4" ht="15" thickBot="1">
      <c r="A45" s="29" t="s">
        <v>112</v>
      </c>
      <c r="B45" s="29" t="s">
        <v>113</v>
      </c>
      <c r="C45" s="18"/>
      <c r="D45" s="18"/>
    </row>
    <row r="46" spans="1:4" ht="15" thickBot="1">
      <c r="A46" s="29" t="s">
        <v>114</v>
      </c>
      <c r="B46" s="29" t="s">
        <v>115</v>
      </c>
      <c r="C46" s="18"/>
      <c r="D46" s="18"/>
    </row>
    <row r="47" spans="1:4" ht="15" thickBot="1">
      <c r="A47" s="29" t="s">
        <v>188</v>
      </c>
      <c r="B47" s="29" t="s">
        <v>117</v>
      </c>
      <c r="C47" s="18"/>
      <c r="D47" s="18"/>
    </row>
    <row r="48" spans="1:4" ht="15" thickBot="1">
      <c r="A48" s="29" t="s">
        <v>189</v>
      </c>
      <c r="B48" s="29" t="s">
        <v>119</v>
      </c>
      <c r="C48" s="18"/>
      <c r="D48" s="18"/>
    </row>
    <row r="49" spans="1:4" ht="15" thickBot="1">
      <c r="A49" s="28" t="s">
        <v>145</v>
      </c>
      <c r="B49" s="28" t="s">
        <v>190</v>
      </c>
      <c r="C49" s="17">
        <f>SUM(C50:C52,C57:C58,C61:C62)</f>
        <v>310</v>
      </c>
      <c r="D49" s="17">
        <f>SUM(D50:D52,D57:D58,D61:D62)</f>
        <v>427</v>
      </c>
    </row>
    <row r="50" spans="1:4" ht="15" thickBot="1">
      <c r="A50" s="29" t="s">
        <v>121</v>
      </c>
      <c r="B50" s="29" t="s">
        <v>122</v>
      </c>
      <c r="C50" s="18"/>
      <c r="D50" s="18"/>
    </row>
    <row r="51" spans="1:4" ht="15" thickBot="1">
      <c r="A51" s="29" t="s">
        <v>124</v>
      </c>
      <c r="B51" s="29" t="s">
        <v>123</v>
      </c>
      <c r="C51" s="18"/>
      <c r="D51" s="18"/>
    </row>
    <row r="52" spans="1:4" ht="15" thickBot="1">
      <c r="A52" s="29"/>
      <c r="B52" s="29" t="s">
        <v>125</v>
      </c>
      <c r="C52" s="18">
        <f>SUM(C53:C56)</f>
        <v>0</v>
      </c>
      <c r="D52" s="18">
        <f>SUM(D53:D56)</f>
        <v>0</v>
      </c>
    </row>
    <row r="53" spans="1:4" ht="15" thickBot="1">
      <c r="A53" s="29" t="s">
        <v>126</v>
      </c>
      <c r="B53" s="29" t="s">
        <v>184</v>
      </c>
      <c r="C53" s="18"/>
      <c r="D53" s="18"/>
    </row>
    <row r="54" spans="1:4" ht="15" thickBot="1">
      <c r="A54" s="29" t="s">
        <v>127</v>
      </c>
      <c r="B54" s="29" t="s">
        <v>185</v>
      </c>
      <c r="C54" s="18"/>
      <c r="D54" s="18"/>
    </row>
    <row r="55" spans="1:4" ht="15" thickBot="1">
      <c r="A55" s="29" t="s">
        <v>128</v>
      </c>
      <c r="B55" s="29" t="s">
        <v>186</v>
      </c>
      <c r="C55" s="18"/>
      <c r="D55" s="18"/>
    </row>
    <row r="56" spans="1:4" ht="42" customHeight="1" thickBot="1">
      <c r="A56" s="29" t="s">
        <v>129</v>
      </c>
      <c r="B56" s="29" t="s">
        <v>191</v>
      </c>
      <c r="C56" s="18"/>
      <c r="D56" s="18"/>
    </row>
    <row r="57" spans="1:4" ht="31.5" customHeight="1" thickBot="1">
      <c r="A57" s="29" t="s">
        <v>131</v>
      </c>
      <c r="B57" s="29" t="s">
        <v>132</v>
      </c>
      <c r="C57" s="18"/>
      <c r="D57" s="18"/>
    </row>
    <row r="58" spans="1:4" ht="15" thickBot="1">
      <c r="A58" s="29"/>
      <c r="B58" s="29" t="s">
        <v>133</v>
      </c>
      <c r="C58" s="18">
        <f>SUM(C59:C60)</f>
        <v>71</v>
      </c>
      <c r="D58" s="18">
        <f>SUM(D59:D60)</f>
        <v>187</v>
      </c>
    </row>
    <row r="59" spans="1:4" ht="15" thickBot="1">
      <c r="A59" s="29" t="s">
        <v>134</v>
      </c>
      <c r="B59" s="29" t="s">
        <v>192</v>
      </c>
      <c r="C59" s="18">
        <v>9</v>
      </c>
      <c r="D59" s="18">
        <v>6</v>
      </c>
    </row>
    <row r="60" spans="1:4" ht="15" thickBot="1">
      <c r="A60" s="29" t="s">
        <v>136</v>
      </c>
      <c r="B60" s="29" t="s">
        <v>193</v>
      </c>
      <c r="C60" s="18">
        <v>62</v>
      </c>
      <c r="D60" s="18">
        <v>181</v>
      </c>
    </row>
    <row r="61" spans="1:4" ht="15" thickBot="1">
      <c r="A61" s="29" t="s">
        <v>138</v>
      </c>
      <c r="B61" s="29" t="s">
        <v>139</v>
      </c>
      <c r="C61" s="18">
        <v>239</v>
      </c>
      <c r="D61" s="18">
        <v>240</v>
      </c>
    </row>
    <row r="62" spans="1:4" ht="15" thickBot="1">
      <c r="A62" s="29" t="s">
        <v>194</v>
      </c>
      <c r="B62" s="29" t="s">
        <v>141</v>
      </c>
      <c r="C62" s="18"/>
      <c r="D62" s="18"/>
    </row>
    <row r="63" spans="1:4" ht="23.25" customHeight="1" thickBot="1">
      <c r="A63" s="30"/>
      <c r="B63" s="30" t="s">
        <v>142</v>
      </c>
      <c r="C63" s="19">
        <f>C24+C37+C49</f>
        <v>1767</v>
      </c>
      <c r="D63" s="19">
        <f>D24+D37+D49</f>
        <v>1251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1.28125" style="0" customWidth="1"/>
    <col min="4" max="4" width="21.57421875" style="0" bestFit="1" customWidth="1"/>
    <col min="5" max="5" width="85.7109375" style="0" bestFit="1" customWidth="1"/>
    <col min="6" max="7" width="15.28125" style="0" bestFit="1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26"/>
      <c r="D2" s="26"/>
    </row>
    <row r="3" spans="1:4" ht="15" thickBot="1">
      <c r="A3" s="26" t="s">
        <v>145</v>
      </c>
      <c r="B3" s="26" t="s">
        <v>147</v>
      </c>
      <c r="C3" s="26" t="s">
        <v>208</v>
      </c>
      <c r="D3" s="26" t="s">
        <v>204</v>
      </c>
    </row>
    <row r="4" spans="1:4" ht="18.75" customHeight="1" thickBot="1">
      <c r="A4" s="28" t="s">
        <v>145</v>
      </c>
      <c r="B4" s="28" t="s">
        <v>148</v>
      </c>
      <c r="C4" s="17">
        <f>SUM(C5:C11)</f>
        <v>2388243</v>
      </c>
      <c r="D4" s="17">
        <f>SUM(D5:D11)</f>
        <v>2393905</v>
      </c>
    </row>
    <row r="5" spans="1:4" ht="34.5" thickBot="1">
      <c r="A5" s="29" t="s">
        <v>195</v>
      </c>
      <c r="B5" s="29" t="s">
        <v>25</v>
      </c>
      <c r="C5" s="34"/>
      <c r="D5" s="34"/>
    </row>
    <row r="6" spans="1:4" ht="45.75" thickBot="1">
      <c r="A6" s="29" t="s">
        <v>196</v>
      </c>
      <c r="B6" s="29" t="s">
        <v>33</v>
      </c>
      <c r="C6" s="34">
        <v>3589</v>
      </c>
      <c r="D6" s="34">
        <v>3077</v>
      </c>
    </row>
    <row r="7" spans="1:4" ht="15" thickBot="1">
      <c r="A7" s="29" t="s">
        <v>197</v>
      </c>
      <c r="B7" s="29" t="s">
        <v>38</v>
      </c>
      <c r="C7" s="34">
        <v>43610</v>
      </c>
      <c r="D7" s="34">
        <v>44746</v>
      </c>
    </row>
    <row r="8" spans="1:4" ht="29.25" customHeight="1" thickBot="1">
      <c r="A8" s="29" t="s">
        <v>42</v>
      </c>
      <c r="B8" s="29" t="s">
        <v>43</v>
      </c>
      <c r="C8" s="34">
        <v>2339969</v>
      </c>
      <c r="D8" s="34">
        <v>2344969</v>
      </c>
    </row>
    <row r="9" spans="1:4" ht="35.25" customHeight="1" thickBot="1">
      <c r="A9" s="29" t="s">
        <v>44</v>
      </c>
      <c r="B9" s="29" t="s">
        <v>45</v>
      </c>
      <c r="C9" s="34">
        <v>40</v>
      </c>
      <c r="D9" s="34">
        <v>36</v>
      </c>
    </row>
    <row r="10" spans="1:4" ht="15" thickBot="1">
      <c r="A10" s="29"/>
      <c r="B10" s="29" t="s">
        <v>46</v>
      </c>
      <c r="C10" s="34">
        <v>330</v>
      </c>
      <c r="D10" s="34">
        <v>394</v>
      </c>
    </row>
    <row r="11" spans="1:4" ht="15" thickBot="1">
      <c r="A11" s="29" t="s">
        <v>156</v>
      </c>
      <c r="B11" s="29" t="s">
        <v>48</v>
      </c>
      <c r="C11" s="34">
        <v>705</v>
      </c>
      <c r="D11" s="34">
        <v>683</v>
      </c>
    </row>
    <row r="12" spans="1:4" ht="15" thickBot="1">
      <c r="A12" s="28" t="s">
        <v>145</v>
      </c>
      <c r="B12" s="28" t="s">
        <v>157</v>
      </c>
      <c r="C12" s="17">
        <f>SUM(C13:C15,C19:C22)</f>
        <v>49351</v>
      </c>
      <c r="D12" s="17">
        <f>SUM(D13:D15,D19:D22)</f>
        <v>41458</v>
      </c>
    </row>
    <row r="13" spans="1:4" ht="23.25" thickBot="1">
      <c r="A13" s="29" t="s">
        <v>198</v>
      </c>
      <c r="B13" s="29" t="s">
        <v>50</v>
      </c>
      <c r="C13" s="34"/>
      <c r="D13" s="34"/>
    </row>
    <row r="14" spans="1:4" ht="15" thickBot="1">
      <c r="A14" s="29" t="s">
        <v>59</v>
      </c>
      <c r="B14" s="29" t="s">
        <v>58</v>
      </c>
      <c r="C14" s="34"/>
      <c r="D14" s="34"/>
    </row>
    <row r="15" spans="1:4" ht="15" thickBot="1">
      <c r="A15" s="29"/>
      <c r="B15" s="29" t="s">
        <v>61</v>
      </c>
      <c r="C15" s="34">
        <f>SUM(C16:C18)</f>
        <v>10478</v>
      </c>
      <c r="D15" s="34">
        <v>12643</v>
      </c>
    </row>
    <row r="16" spans="1:4" ht="24" customHeight="1" thickBot="1">
      <c r="A16" s="29" t="s">
        <v>164</v>
      </c>
      <c r="B16" s="29" t="s">
        <v>165</v>
      </c>
      <c r="C16" s="34">
        <v>73</v>
      </c>
      <c r="D16" s="34">
        <v>73</v>
      </c>
    </row>
    <row r="17" spans="1:4" ht="15" thickBot="1">
      <c r="A17" s="29"/>
      <c r="B17" s="29" t="s">
        <v>166</v>
      </c>
      <c r="C17" s="34"/>
      <c r="D17" s="34"/>
    </row>
    <row r="18" spans="1:4" ht="15" thickBot="1">
      <c r="A18" s="29" t="s">
        <v>65</v>
      </c>
      <c r="B18" s="29" t="s">
        <v>167</v>
      </c>
      <c r="C18" s="34">
        <v>10405</v>
      </c>
      <c r="D18" s="34">
        <v>12571</v>
      </c>
    </row>
    <row r="19" spans="1:4" ht="46.5" customHeight="1" thickBot="1">
      <c r="A19" s="29" t="s">
        <v>67</v>
      </c>
      <c r="B19" s="29" t="s">
        <v>68</v>
      </c>
      <c r="C19" s="34">
        <v>30772</v>
      </c>
      <c r="D19" s="34">
        <v>21078</v>
      </c>
    </row>
    <row r="20" spans="1:4" ht="52.5" customHeight="1" thickBot="1">
      <c r="A20" s="29" t="s">
        <v>69</v>
      </c>
      <c r="B20" s="29" t="s">
        <v>70</v>
      </c>
      <c r="C20" s="34"/>
      <c r="D20" s="34"/>
    </row>
    <row r="21" spans="1:4" ht="15" thickBot="1">
      <c r="A21" s="29" t="s">
        <v>71</v>
      </c>
      <c r="B21" s="29" t="s">
        <v>72</v>
      </c>
      <c r="C21" s="34">
        <v>30</v>
      </c>
      <c r="D21" s="34">
        <v>59</v>
      </c>
    </row>
    <row r="22" spans="1:4" ht="15" thickBot="1">
      <c r="A22" s="29"/>
      <c r="B22" s="29" t="s">
        <v>73</v>
      </c>
      <c r="C22" s="34">
        <v>8071</v>
      </c>
      <c r="D22" s="34">
        <v>7678</v>
      </c>
    </row>
    <row r="23" spans="1:4" ht="25.5" customHeight="1" thickBot="1">
      <c r="A23" s="30"/>
      <c r="B23" s="30" t="s">
        <v>74</v>
      </c>
      <c r="C23" s="19">
        <f>C4+C12</f>
        <v>2437594</v>
      </c>
      <c r="D23" s="19">
        <f>D4+D12</f>
        <v>2435363</v>
      </c>
    </row>
    <row r="24" spans="1:4" ht="15" thickBot="1">
      <c r="A24" s="28" t="s">
        <v>145</v>
      </c>
      <c r="B24" s="28" t="s">
        <v>168</v>
      </c>
      <c r="C24" s="17">
        <f>C25+C35+C36</f>
        <v>2201551</v>
      </c>
      <c r="D24" s="17">
        <f>D25+D35+D36</f>
        <v>2202221</v>
      </c>
    </row>
    <row r="25" spans="1:4" ht="15" thickBot="1">
      <c r="A25" s="29"/>
      <c r="B25" s="29" t="s">
        <v>76</v>
      </c>
      <c r="C25" s="34">
        <f>SUM(C26:C34)</f>
        <v>2197933</v>
      </c>
      <c r="D25" s="34">
        <v>2202221</v>
      </c>
    </row>
    <row r="26" spans="1:4" ht="15" thickBot="1">
      <c r="A26" s="29" t="s">
        <v>169</v>
      </c>
      <c r="B26" s="29" t="s">
        <v>170</v>
      </c>
      <c r="C26" s="34">
        <v>1316790</v>
      </c>
      <c r="D26" s="34">
        <v>1314596</v>
      </c>
    </row>
    <row r="27" spans="1:4" ht="15" thickBot="1">
      <c r="A27" s="29"/>
      <c r="B27" s="29" t="s">
        <v>171</v>
      </c>
      <c r="C27" s="34"/>
      <c r="D27" s="34"/>
    </row>
    <row r="28" spans="1:4" ht="15" thickBot="1">
      <c r="A28" s="29" t="s">
        <v>172</v>
      </c>
      <c r="B28" s="29" t="s">
        <v>173</v>
      </c>
      <c r="C28" s="34">
        <v>878929</v>
      </c>
      <c r="D28" s="34">
        <v>883346</v>
      </c>
    </row>
    <row r="29" spans="1:4" ht="15" thickBot="1">
      <c r="A29" s="29" t="s">
        <v>82</v>
      </c>
      <c r="B29" s="29" t="s">
        <v>174</v>
      </c>
      <c r="C29" s="34"/>
      <c r="D29" s="34"/>
    </row>
    <row r="30" spans="1:4" ht="15" thickBot="1">
      <c r="A30" s="29" t="s">
        <v>84</v>
      </c>
      <c r="B30" s="29" t="s">
        <v>175</v>
      </c>
      <c r="C30" s="34"/>
      <c r="D30" s="34"/>
    </row>
    <row r="31" spans="1:4" ht="15" thickBot="1">
      <c r="A31" s="29"/>
      <c r="B31" s="29" t="s">
        <v>176</v>
      </c>
      <c r="C31" s="34">
        <v>2086</v>
      </c>
      <c r="D31" s="34">
        <v>2086</v>
      </c>
    </row>
    <row r="32" spans="1:4" ht="15" thickBot="1">
      <c r="A32" s="29"/>
      <c r="B32" s="29" t="s">
        <v>177</v>
      </c>
      <c r="C32" s="34">
        <v>8844</v>
      </c>
      <c r="D32" s="34">
        <v>87855</v>
      </c>
    </row>
    <row r="33" spans="1:4" ht="15" thickBot="1">
      <c r="A33" s="29" t="s">
        <v>88</v>
      </c>
      <c r="B33" s="29" t="s">
        <v>178</v>
      </c>
      <c r="C33" s="34">
        <v>-8716</v>
      </c>
      <c r="D33" s="34">
        <v>85661</v>
      </c>
    </row>
    <row r="34" spans="1:4" ht="15" thickBot="1">
      <c r="A34" s="29"/>
      <c r="B34" s="29" t="s">
        <v>179</v>
      </c>
      <c r="C34" s="34"/>
      <c r="D34" s="34"/>
    </row>
    <row r="35" spans="1:4" ht="15" thickBot="1">
      <c r="A35" s="29" t="s">
        <v>91</v>
      </c>
      <c r="B35" s="29" t="s">
        <v>92</v>
      </c>
      <c r="C35" s="34"/>
      <c r="D35" s="34"/>
    </row>
    <row r="36" spans="1:4" ht="15" thickBot="1">
      <c r="A36" s="29" t="s">
        <v>93</v>
      </c>
      <c r="B36" s="29" t="s">
        <v>94</v>
      </c>
      <c r="C36" s="34">
        <v>3618</v>
      </c>
      <c r="D36" s="34"/>
    </row>
    <row r="37" spans="1:4" ht="15" thickBot="1">
      <c r="A37" s="28" t="s">
        <v>145</v>
      </c>
      <c r="B37" s="28" t="s">
        <v>180</v>
      </c>
      <c r="C37" s="17">
        <f>SUM(C38:C39,C44:C48)</f>
        <v>194138</v>
      </c>
      <c r="D37" s="17">
        <f>SUM(D38:D39,D44:D48)</f>
        <v>196910</v>
      </c>
    </row>
    <row r="38" spans="1:4" ht="15" thickBot="1">
      <c r="A38" s="29" t="s">
        <v>99</v>
      </c>
      <c r="B38" s="29" t="s">
        <v>96</v>
      </c>
      <c r="C38" s="34"/>
      <c r="D38" s="34"/>
    </row>
    <row r="39" spans="1:4" ht="15" thickBot="1">
      <c r="A39" s="29"/>
      <c r="B39" s="29" t="s">
        <v>101</v>
      </c>
      <c r="C39" s="34">
        <f>SUM(C40:C43)</f>
        <v>191930</v>
      </c>
      <c r="D39" s="34">
        <f>SUM(D40:D43)</f>
        <v>196910</v>
      </c>
    </row>
    <row r="40" spans="1:4" ht="15" thickBot="1">
      <c r="A40" s="29" t="s">
        <v>102</v>
      </c>
      <c r="B40" s="29" t="s">
        <v>184</v>
      </c>
      <c r="C40" s="34"/>
      <c r="D40" s="34"/>
    </row>
    <row r="41" spans="1:4" ht="15" thickBot="1">
      <c r="A41" s="29" t="s">
        <v>104</v>
      </c>
      <c r="B41" s="29" t="s">
        <v>185</v>
      </c>
      <c r="C41" s="34">
        <v>191905</v>
      </c>
      <c r="D41" s="34">
        <v>196905</v>
      </c>
    </row>
    <row r="42" spans="1:4" ht="15" thickBot="1">
      <c r="A42" s="29" t="s">
        <v>106</v>
      </c>
      <c r="B42" s="29" t="s">
        <v>186</v>
      </c>
      <c r="C42" s="34"/>
      <c r="D42" s="34"/>
    </row>
    <row r="43" spans="1:4" ht="18" customHeight="1" thickBot="1">
      <c r="A43" s="29" t="s">
        <v>108</v>
      </c>
      <c r="B43" s="29" t="s">
        <v>187</v>
      </c>
      <c r="C43" s="34">
        <v>25</v>
      </c>
      <c r="D43" s="34">
        <v>5</v>
      </c>
    </row>
    <row r="44" spans="1:4" ht="15" thickBot="1">
      <c r="A44" s="29" t="s">
        <v>110</v>
      </c>
      <c r="B44" s="29" t="s">
        <v>111</v>
      </c>
      <c r="C44" s="34"/>
      <c r="D44" s="34"/>
    </row>
    <row r="45" spans="1:4" ht="15" thickBot="1">
      <c r="A45" s="29" t="s">
        <v>112</v>
      </c>
      <c r="B45" s="29" t="s">
        <v>113</v>
      </c>
      <c r="C45" s="34"/>
      <c r="D45" s="34"/>
    </row>
    <row r="46" spans="1:4" ht="15" thickBot="1">
      <c r="A46" s="29" t="s">
        <v>114</v>
      </c>
      <c r="B46" s="29" t="s">
        <v>115</v>
      </c>
      <c r="C46" s="34">
        <v>2208</v>
      </c>
      <c r="D46" s="34"/>
    </row>
    <row r="47" spans="1:4" ht="15" thickBot="1">
      <c r="A47" s="29" t="s">
        <v>188</v>
      </c>
      <c r="B47" s="29" t="s">
        <v>117</v>
      </c>
      <c r="C47" s="34"/>
      <c r="D47" s="34"/>
    </row>
    <row r="48" spans="1:4" ht="15" thickBot="1">
      <c r="A48" s="29" t="s">
        <v>189</v>
      </c>
      <c r="B48" s="29" t="s">
        <v>119</v>
      </c>
      <c r="C48" s="34"/>
      <c r="D48" s="34"/>
    </row>
    <row r="49" spans="1:4" ht="15" thickBot="1">
      <c r="A49" s="28" t="s">
        <v>145</v>
      </c>
      <c r="B49" s="28" t="s">
        <v>190</v>
      </c>
      <c r="C49" s="17">
        <f>SUM(C50:C52,C57:C58,C61:C62)</f>
        <v>41905</v>
      </c>
      <c r="D49" s="17">
        <f>SUM(D50:D52,D57:D58,D61:D62)</f>
        <v>36232</v>
      </c>
    </row>
    <row r="50" spans="1:4" ht="15" thickBot="1">
      <c r="A50" s="29" t="s">
        <v>121</v>
      </c>
      <c r="B50" s="29" t="s">
        <v>122</v>
      </c>
      <c r="C50" s="34"/>
      <c r="D50" s="34"/>
    </row>
    <row r="51" spans="1:4" ht="15" thickBot="1">
      <c r="A51" s="29" t="s">
        <v>124</v>
      </c>
      <c r="B51" s="29" t="s">
        <v>123</v>
      </c>
      <c r="C51" s="34">
        <v>8692</v>
      </c>
      <c r="D51" s="34">
        <v>9692</v>
      </c>
    </row>
    <row r="52" spans="1:4" ht="15" thickBot="1">
      <c r="A52" s="29"/>
      <c r="B52" s="29" t="s">
        <v>125</v>
      </c>
      <c r="C52" s="34">
        <f>SUM(C53:C56)</f>
        <v>24987</v>
      </c>
      <c r="D52" s="34">
        <f>SUM(D53:D56)</f>
        <v>16229</v>
      </c>
    </row>
    <row r="53" spans="1:4" ht="15" thickBot="1">
      <c r="A53" s="29" t="s">
        <v>126</v>
      </c>
      <c r="B53" s="29" t="s">
        <v>184</v>
      </c>
      <c r="C53" s="34"/>
      <c r="D53" s="34"/>
    </row>
    <row r="54" spans="1:4" ht="15" thickBot="1">
      <c r="A54" s="29" t="s">
        <v>127</v>
      </c>
      <c r="B54" s="29" t="s">
        <v>185</v>
      </c>
      <c r="C54" s="34">
        <v>15895</v>
      </c>
      <c r="D54" s="34">
        <v>15932</v>
      </c>
    </row>
    <row r="55" spans="1:4" ht="15" thickBot="1">
      <c r="A55" s="29" t="s">
        <v>128</v>
      </c>
      <c r="B55" s="29" t="s">
        <v>186</v>
      </c>
      <c r="C55" s="34"/>
      <c r="D55" s="34"/>
    </row>
    <row r="56" spans="1:4" ht="42" customHeight="1" thickBot="1">
      <c r="A56" s="29" t="s">
        <v>129</v>
      </c>
      <c r="B56" s="29" t="s">
        <v>191</v>
      </c>
      <c r="C56" s="34">
        <v>9092</v>
      </c>
      <c r="D56" s="34">
        <v>297</v>
      </c>
    </row>
    <row r="57" spans="1:4" ht="31.5" customHeight="1" thickBot="1">
      <c r="A57" s="29" t="s">
        <v>131</v>
      </c>
      <c r="B57" s="29" t="s">
        <v>132</v>
      </c>
      <c r="C57" s="34">
        <v>6076</v>
      </c>
      <c r="D57" s="34">
        <v>6006</v>
      </c>
    </row>
    <row r="58" spans="1:4" ht="15" thickBot="1">
      <c r="A58" s="29"/>
      <c r="B58" s="29" t="s">
        <v>133</v>
      </c>
      <c r="C58" s="34">
        <f>C59+C60</f>
        <v>1046</v>
      </c>
      <c r="D58" s="34">
        <f>D59+D60</f>
        <v>4305</v>
      </c>
    </row>
    <row r="59" spans="1:4" ht="15" thickBot="1">
      <c r="A59" s="29" t="s">
        <v>134</v>
      </c>
      <c r="B59" s="29" t="s">
        <v>192</v>
      </c>
      <c r="C59" s="34">
        <v>200</v>
      </c>
      <c r="D59" s="34">
        <v>257</v>
      </c>
    </row>
    <row r="60" spans="1:4" ht="15" thickBot="1">
      <c r="A60" s="29" t="s">
        <v>136</v>
      </c>
      <c r="B60" s="29" t="s">
        <v>193</v>
      </c>
      <c r="C60" s="34">
        <v>846</v>
      </c>
      <c r="D60" s="34">
        <v>4048</v>
      </c>
    </row>
    <row r="61" spans="1:4" ht="15" thickBot="1">
      <c r="A61" s="29" t="s">
        <v>138</v>
      </c>
      <c r="B61" s="29" t="s">
        <v>139</v>
      </c>
      <c r="C61" s="34">
        <v>1104</v>
      </c>
      <c r="D61" s="34"/>
    </row>
    <row r="62" spans="1:4" ht="15" thickBot="1">
      <c r="A62" s="29" t="s">
        <v>194</v>
      </c>
      <c r="B62" s="29" t="s">
        <v>141</v>
      </c>
      <c r="C62" s="34"/>
      <c r="D62" s="34"/>
    </row>
    <row r="63" spans="1:4" ht="23.25" customHeight="1" thickBot="1">
      <c r="A63" s="30"/>
      <c r="B63" s="30" t="s">
        <v>142</v>
      </c>
      <c r="C63" s="19">
        <f>C24+C37+C49</f>
        <v>2437594</v>
      </c>
      <c r="D63" s="19">
        <f>D24+D37+D49</f>
        <v>2435363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74.421875" style="0" customWidth="1"/>
    <col min="3" max="3" width="20.7109375" style="0" customWidth="1"/>
    <col min="4" max="4" width="21.28125" style="0" customWidth="1"/>
    <col min="5" max="5" width="20.7109375" style="0" customWidth="1"/>
    <col min="7" max="7" width="13.7109375" style="0" bestFit="1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26"/>
      <c r="D2" s="26"/>
    </row>
    <row r="3" spans="1:4" ht="15" thickBot="1">
      <c r="A3" s="26" t="s">
        <v>145</v>
      </c>
      <c r="B3" s="26" t="s">
        <v>147</v>
      </c>
      <c r="C3" s="35" t="s">
        <v>209</v>
      </c>
      <c r="D3" s="35" t="s">
        <v>205</v>
      </c>
    </row>
    <row r="4" spans="1:4" ht="18.75" customHeight="1" thickBot="1">
      <c r="A4" s="28" t="s">
        <v>145</v>
      </c>
      <c r="B4" s="28" t="s">
        <v>148</v>
      </c>
      <c r="C4" s="17">
        <f>SUM(C5:C11)</f>
        <v>4378390</v>
      </c>
      <c r="D4" s="17">
        <f>SUM(D5:D11)</f>
        <v>4420156</v>
      </c>
    </row>
    <row r="5" spans="1:4" ht="34.5" thickBot="1">
      <c r="A5" s="29" t="s">
        <v>195</v>
      </c>
      <c r="B5" s="29" t="s">
        <v>25</v>
      </c>
      <c r="C5" s="18">
        <v>3967184</v>
      </c>
      <c r="D5" s="18">
        <v>3983857</v>
      </c>
    </row>
    <row r="6" spans="1:4" ht="45.75" thickBot="1">
      <c r="A6" s="29" t="s">
        <v>196</v>
      </c>
      <c r="B6" s="29" t="s">
        <v>33</v>
      </c>
      <c r="C6" s="18">
        <v>7364</v>
      </c>
      <c r="D6" s="18">
        <v>7431</v>
      </c>
    </row>
    <row r="7" spans="1:4" ht="15" thickBot="1">
      <c r="A7" s="29" t="s">
        <v>197</v>
      </c>
      <c r="B7" s="29" t="s">
        <v>38</v>
      </c>
      <c r="C7" s="18">
        <v>7692</v>
      </c>
      <c r="D7" s="18">
        <v>8115</v>
      </c>
    </row>
    <row r="8" spans="1:4" ht="29.25" customHeight="1" thickBot="1">
      <c r="A8" s="29" t="s">
        <v>42</v>
      </c>
      <c r="B8" s="29" t="s">
        <v>43</v>
      </c>
      <c r="C8" s="18">
        <v>257323</v>
      </c>
      <c r="D8" s="18">
        <v>282460</v>
      </c>
    </row>
    <row r="9" spans="1:5" ht="35.25" customHeight="1" thickBot="1">
      <c r="A9" s="29" t="s">
        <v>44</v>
      </c>
      <c r="B9" s="29" t="s">
        <v>45</v>
      </c>
      <c r="C9" s="18">
        <v>138672</v>
      </c>
      <c r="D9" s="18">
        <v>138225</v>
      </c>
      <c r="E9" s="21"/>
    </row>
    <row r="10" spans="1:5" ht="15" thickBot="1">
      <c r="A10" s="29"/>
      <c r="B10" s="29" t="s">
        <v>46</v>
      </c>
      <c r="C10" s="18">
        <v>155</v>
      </c>
      <c r="D10" s="18">
        <v>68</v>
      </c>
      <c r="E10" s="21"/>
    </row>
    <row r="11" spans="1:4" ht="15" thickBot="1">
      <c r="A11" s="29" t="s">
        <v>156</v>
      </c>
      <c r="B11" s="29" t="s">
        <v>48</v>
      </c>
      <c r="C11" s="18"/>
      <c r="D11" s="18"/>
    </row>
    <row r="12" spans="1:4" ht="15" thickBot="1">
      <c r="A12" s="28" t="s">
        <v>145</v>
      </c>
      <c r="B12" s="28" t="s">
        <v>157</v>
      </c>
      <c r="C12" s="17">
        <f>SUM(C13:C15,C19:C22)</f>
        <v>771010</v>
      </c>
      <c r="D12" s="17">
        <f>SUM(D13:D15,D19:D22)</f>
        <v>708098</v>
      </c>
    </row>
    <row r="13" spans="1:4" ht="23.25" thickBot="1">
      <c r="A13" s="29" t="s">
        <v>198</v>
      </c>
      <c r="B13" s="29" t="s">
        <v>50</v>
      </c>
      <c r="C13" s="18">
        <v>4281</v>
      </c>
      <c r="D13" s="18">
        <v>4281</v>
      </c>
    </row>
    <row r="14" spans="1:4" ht="15" thickBot="1">
      <c r="A14" s="29" t="s">
        <v>59</v>
      </c>
      <c r="B14" s="29" t="s">
        <v>58</v>
      </c>
      <c r="C14" s="18">
        <v>8852</v>
      </c>
      <c r="D14" s="18">
        <v>9881</v>
      </c>
    </row>
    <row r="15" spans="1:4" ht="15" thickBot="1">
      <c r="A15" s="29"/>
      <c r="B15" s="29" t="s">
        <v>61</v>
      </c>
      <c r="C15" s="18">
        <f>SUM(C16:C18)</f>
        <v>182779</v>
      </c>
      <c r="D15" s="18">
        <f>SUM(D16:D18)</f>
        <v>167834</v>
      </c>
    </row>
    <row r="16" spans="1:4" ht="24" customHeight="1" thickBot="1">
      <c r="A16" s="29" t="s">
        <v>164</v>
      </c>
      <c r="B16" s="29" t="s">
        <v>165</v>
      </c>
      <c r="C16" s="18">
        <v>141236</v>
      </c>
      <c r="D16" s="18">
        <v>123175</v>
      </c>
    </row>
    <row r="17" spans="1:4" ht="15" thickBot="1">
      <c r="A17" s="29"/>
      <c r="B17" s="29" t="s">
        <v>166</v>
      </c>
      <c r="C17" s="18"/>
      <c r="D17" s="18"/>
    </row>
    <row r="18" spans="1:5" ht="15" thickBot="1">
      <c r="A18" s="29" t="s">
        <v>65</v>
      </c>
      <c r="B18" s="29" t="s">
        <v>167</v>
      </c>
      <c r="C18" s="18">
        <v>41543</v>
      </c>
      <c r="D18" s="18">
        <v>44659</v>
      </c>
      <c r="E18" s="21"/>
    </row>
    <row r="19" spans="1:5" ht="34.5" thickBot="1">
      <c r="A19" s="29" t="s">
        <v>67</v>
      </c>
      <c r="B19" s="29" t="s">
        <v>68</v>
      </c>
      <c r="C19" s="18">
        <v>3269</v>
      </c>
      <c r="D19" s="18">
        <v>4232</v>
      </c>
      <c r="E19" s="21"/>
    </row>
    <row r="20" spans="1:5" ht="34.5" thickBot="1">
      <c r="A20" s="29" t="s">
        <v>69</v>
      </c>
      <c r="B20" s="29" t="s">
        <v>70</v>
      </c>
      <c r="C20" s="18">
        <v>408833</v>
      </c>
      <c r="D20" s="18">
        <v>8344</v>
      </c>
      <c r="E20" s="21"/>
    </row>
    <row r="21" spans="1:4" ht="15" thickBot="1">
      <c r="A21" s="29" t="s">
        <v>71</v>
      </c>
      <c r="B21" s="29" t="s">
        <v>72</v>
      </c>
      <c r="C21" s="18">
        <v>4928</v>
      </c>
      <c r="D21" s="18">
        <v>5093</v>
      </c>
    </row>
    <row r="22" spans="1:4" ht="15" thickBot="1">
      <c r="A22" s="29"/>
      <c r="B22" s="29" t="s">
        <v>73</v>
      </c>
      <c r="C22" s="18">
        <v>158068</v>
      </c>
      <c r="D22" s="18">
        <v>508433</v>
      </c>
    </row>
    <row r="23" spans="1:4" ht="25.5" customHeight="1" thickBot="1">
      <c r="A23" s="30"/>
      <c r="B23" s="30" t="s">
        <v>74</v>
      </c>
      <c r="C23" s="19">
        <f>C4+C12</f>
        <v>5149400</v>
      </c>
      <c r="D23" s="19">
        <f>D4+D12</f>
        <v>5128254</v>
      </c>
    </row>
    <row r="24" spans="1:4" ht="15" thickBot="1">
      <c r="A24" s="28" t="s">
        <v>145</v>
      </c>
      <c r="B24" s="28" t="s">
        <v>168</v>
      </c>
      <c r="C24" s="17">
        <f>C25+C35+C36</f>
        <v>3640986</v>
      </c>
      <c r="D24" s="17">
        <f>D25+D35+D36</f>
        <v>3611273</v>
      </c>
    </row>
    <row r="25" spans="1:4" ht="15" thickBot="1">
      <c r="A25" s="29"/>
      <c r="B25" s="29" t="s">
        <v>76</v>
      </c>
      <c r="C25" s="18">
        <f>SUM(C26:C34)</f>
        <v>2884730</v>
      </c>
      <c r="D25" s="18">
        <f>SUM(D26:D34)</f>
        <v>2853398</v>
      </c>
    </row>
    <row r="26" spans="1:4" ht="15" thickBot="1">
      <c r="A26" s="29" t="s">
        <v>169</v>
      </c>
      <c r="B26" s="29" t="s">
        <v>170</v>
      </c>
      <c r="C26" s="18">
        <v>1074032</v>
      </c>
      <c r="D26" s="18">
        <v>1074032</v>
      </c>
    </row>
    <row r="27" spans="1:4" ht="15" thickBot="1">
      <c r="A27" s="29"/>
      <c r="B27" s="29" t="s">
        <v>171</v>
      </c>
      <c r="C27" s="18">
        <v>1074032</v>
      </c>
      <c r="D27" s="18">
        <v>1074032</v>
      </c>
    </row>
    <row r="28" spans="1:4" ht="15" thickBot="1">
      <c r="A28" s="29" t="s">
        <v>172</v>
      </c>
      <c r="B28" s="29" t="s">
        <v>173</v>
      </c>
      <c r="C28" s="18">
        <v>692595</v>
      </c>
      <c r="D28" s="18">
        <v>625277</v>
      </c>
    </row>
    <row r="29" spans="1:4" ht="15" thickBot="1">
      <c r="A29" s="29" t="s">
        <v>82</v>
      </c>
      <c r="B29" s="29" t="s">
        <v>174</v>
      </c>
      <c r="C29" s="18"/>
      <c r="D29" s="18"/>
    </row>
    <row r="30" spans="1:4" ht="15" thickBot="1">
      <c r="A30" s="29" t="s">
        <v>84</v>
      </c>
      <c r="B30" s="29" t="s">
        <v>175</v>
      </c>
      <c r="C30" s="18"/>
      <c r="D30" s="18"/>
    </row>
    <row r="31" spans="1:4" ht="15" thickBot="1">
      <c r="A31" s="29"/>
      <c r="B31" s="29" t="s">
        <v>176</v>
      </c>
      <c r="C31" s="18"/>
      <c r="D31" s="18"/>
    </row>
    <row r="32" spans="1:4" ht="15" thickBot="1">
      <c r="A32" s="29"/>
      <c r="B32" s="29" t="s">
        <v>177</v>
      </c>
      <c r="C32" s="18">
        <v>44071</v>
      </c>
      <c r="D32" s="18">
        <v>173231</v>
      </c>
    </row>
    <row r="33" spans="1:4" ht="15" thickBot="1">
      <c r="A33" s="29" t="s">
        <v>88</v>
      </c>
      <c r="B33" s="29" t="s">
        <v>178</v>
      </c>
      <c r="C33" s="18"/>
      <c r="D33" s="18">
        <v>-93174</v>
      </c>
    </row>
    <row r="34" spans="1:4" ht="15" thickBot="1">
      <c r="A34" s="29"/>
      <c r="B34" s="29" t="s">
        <v>179</v>
      </c>
      <c r="C34" s="18"/>
      <c r="D34" s="18"/>
    </row>
    <row r="35" spans="1:4" ht="15" thickBot="1">
      <c r="A35" s="29" t="s">
        <v>91</v>
      </c>
      <c r="B35" s="29" t="s">
        <v>92</v>
      </c>
      <c r="C35" s="18"/>
      <c r="D35" s="18"/>
    </row>
    <row r="36" spans="1:4" ht="15" thickBot="1">
      <c r="A36" s="29" t="s">
        <v>93</v>
      </c>
      <c r="B36" s="29" t="s">
        <v>94</v>
      </c>
      <c r="C36" s="18">
        <v>756256</v>
      </c>
      <c r="D36" s="18">
        <v>757875</v>
      </c>
    </row>
    <row r="37" spans="1:4" ht="15" thickBot="1">
      <c r="A37" s="28" t="s">
        <v>145</v>
      </c>
      <c r="B37" s="28" t="s">
        <v>180</v>
      </c>
      <c r="C37" s="17">
        <f>SUM(C38:C39,C44:C48)</f>
        <v>1210670</v>
      </c>
      <c r="D37" s="17">
        <f>SUM(D38:D39,D44:D48)</f>
        <v>1221568</v>
      </c>
    </row>
    <row r="38" spans="1:4" ht="15" thickBot="1">
      <c r="A38" s="29" t="s">
        <v>99</v>
      </c>
      <c r="B38" s="29" t="s">
        <v>96</v>
      </c>
      <c r="C38" s="18">
        <v>426814</v>
      </c>
      <c r="D38" s="18">
        <v>428955</v>
      </c>
    </row>
    <row r="39" spans="1:4" ht="15" thickBot="1">
      <c r="A39" s="29"/>
      <c r="B39" s="29" t="s">
        <v>101</v>
      </c>
      <c r="C39" s="18">
        <f>SUM(C40:C43)</f>
        <v>574765</v>
      </c>
      <c r="D39" s="18">
        <f>SUM(D40:D43)</f>
        <v>575615</v>
      </c>
    </row>
    <row r="40" spans="1:4" ht="15" thickBot="1">
      <c r="A40" s="29" t="s">
        <v>102</v>
      </c>
      <c r="B40" s="29" t="s">
        <v>184</v>
      </c>
      <c r="C40" s="18">
        <v>499460</v>
      </c>
      <c r="D40" s="18">
        <v>499360</v>
      </c>
    </row>
    <row r="41" spans="1:4" ht="15" thickBot="1">
      <c r="A41" s="29" t="s">
        <v>104</v>
      </c>
      <c r="B41" s="29" t="s">
        <v>185</v>
      </c>
      <c r="C41" s="18"/>
      <c r="D41" s="18"/>
    </row>
    <row r="42" spans="1:4" ht="15" thickBot="1">
      <c r="A42" s="29" t="s">
        <v>106</v>
      </c>
      <c r="B42" s="29" t="s">
        <v>186</v>
      </c>
      <c r="C42" s="18"/>
      <c r="D42" s="18"/>
    </row>
    <row r="43" spans="1:4" ht="18" customHeight="1" thickBot="1">
      <c r="A43" s="29" t="s">
        <v>108</v>
      </c>
      <c r="B43" s="29" t="s">
        <v>187</v>
      </c>
      <c r="C43" s="18">
        <v>75305</v>
      </c>
      <c r="D43" s="18">
        <v>76255</v>
      </c>
    </row>
    <row r="44" spans="1:4" ht="15" thickBot="1">
      <c r="A44" s="29" t="s">
        <v>110</v>
      </c>
      <c r="B44" s="29" t="s">
        <v>111</v>
      </c>
      <c r="C44" s="18">
        <v>191905</v>
      </c>
      <c r="D44" s="18">
        <v>196905</v>
      </c>
    </row>
    <row r="45" spans="1:4" ht="15" thickBot="1">
      <c r="A45" s="29" t="s">
        <v>112</v>
      </c>
      <c r="B45" s="29" t="s">
        <v>113</v>
      </c>
      <c r="C45" s="18">
        <v>1894</v>
      </c>
      <c r="D45" s="18">
        <v>1899</v>
      </c>
    </row>
    <row r="46" spans="1:4" ht="15" thickBot="1">
      <c r="A46" s="29" t="s">
        <v>114</v>
      </c>
      <c r="B46" s="29" t="s">
        <v>115</v>
      </c>
      <c r="C46" s="18">
        <v>15292</v>
      </c>
      <c r="D46" s="18">
        <v>18194</v>
      </c>
    </row>
    <row r="47" spans="1:4" ht="15" thickBot="1">
      <c r="A47" s="29" t="s">
        <v>188</v>
      </c>
      <c r="B47" s="29" t="s">
        <v>117</v>
      </c>
      <c r="C47" s="18"/>
      <c r="D47" s="18"/>
    </row>
    <row r="48" spans="1:4" ht="15" thickBot="1">
      <c r="A48" s="29" t="s">
        <v>189</v>
      </c>
      <c r="B48" s="29" t="s">
        <v>119</v>
      </c>
      <c r="C48" s="18"/>
      <c r="D48" s="18"/>
    </row>
    <row r="49" spans="1:4" ht="15" thickBot="1">
      <c r="A49" s="28" t="s">
        <v>145</v>
      </c>
      <c r="B49" s="28" t="s">
        <v>190</v>
      </c>
      <c r="C49" s="17">
        <f>SUM(C50:C52,C57:C58,C61:C62)</f>
        <v>297744</v>
      </c>
      <c r="D49" s="17">
        <f>SUM(D50:D52,D57:D58,D61:D62)</f>
        <v>295413</v>
      </c>
    </row>
    <row r="50" spans="1:4" ht="15" thickBot="1">
      <c r="A50" s="29" t="s">
        <v>121</v>
      </c>
      <c r="B50" s="29" t="s">
        <v>122</v>
      </c>
      <c r="C50" s="18"/>
      <c r="D50" s="18"/>
    </row>
    <row r="51" spans="1:4" ht="15" thickBot="1">
      <c r="A51" s="29" t="s">
        <v>124</v>
      </c>
      <c r="B51" s="29" t="s">
        <v>123</v>
      </c>
      <c r="C51" s="18">
        <v>85816</v>
      </c>
      <c r="D51" s="18">
        <v>85911</v>
      </c>
    </row>
    <row r="52" spans="1:4" ht="15" thickBot="1">
      <c r="A52" s="29"/>
      <c r="B52" s="29" t="s">
        <v>125</v>
      </c>
      <c r="C52" s="18">
        <f>SUM(C53:C56)</f>
        <v>50603</v>
      </c>
      <c r="D52" s="18">
        <f>SUM(D53:D56)</f>
        <v>57544</v>
      </c>
    </row>
    <row r="53" spans="1:4" ht="15" thickBot="1">
      <c r="A53" s="29" t="s">
        <v>126</v>
      </c>
      <c r="B53" s="29" t="s">
        <v>184</v>
      </c>
      <c r="C53" s="18">
        <v>2877</v>
      </c>
      <c r="D53" s="18">
        <v>7111</v>
      </c>
    </row>
    <row r="54" spans="1:4" ht="15" thickBot="1">
      <c r="A54" s="29" t="s">
        <v>127</v>
      </c>
      <c r="B54" s="29" t="s">
        <v>185</v>
      </c>
      <c r="C54" s="18"/>
      <c r="D54" s="18"/>
    </row>
    <row r="55" spans="1:4" ht="15" thickBot="1">
      <c r="A55" s="29" t="s">
        <v>128</v>
      </c>
      <c r="B55" s="29" t="s">
        <v>186</v>
      </c>
      <c r="C55" s="18"/>
      <c r="D55" s="18"/>
    </row>
    <row r="56" spans="1:4" ht="15" customHeight="1" thickBot="1">
      <c r="A56" s="29" t="s">
        <v>129</v>
      </c>
      <c r="B56" s="29" t="s">
        <v>191</v>
      </c>
      <c r="C56" s="18">
        <v>47726</v>
      </c>
      <c r="D56" s="18">
        <v>50433</v>
      </c>
    </row>
    <row r="57" spans="1:4" ht="31.5" customHeight="1" thickBot="1">
      <c r="A57" s="29" t="s">
        <v>131</v>
      </c>
      <c r="B57" s="29" t="s">
        <v>132</v>
      </c>
      <c r="C57" s="18">
        <v>21055</v>
      </c>
      <c r="D57" s="18">
        <v>19523</v>
      </c>
    </row>
    <row r="58" spans="1:5" ht="15" thickBot="1">
      <c r="A58" s="29"/>
      <c r="B58" s="29" t="s">
        <v>133</v>
      </c>
      <c r="C58" s="18">
        <f>SUM(C59:C60)</f>
        <v>134323</v>
      </c>
      <c r="D58" s="18">
        <f>SUM(D59:D60)</f>
        <v>126343</v>
      </c>
      <c r="E58" s="21"/>
    </row>
    <row r="59" spans="1:5" ht="15" thickBot="1">
      <c r="A59" s="29" t="s">
        <v>134</v>
      </c>
      <c r="B59" s="29" t="s">
        <v>192</v>
      </c>
      <c r="C59" s="18">
        <v>7338</v>
      </c>
      <c r="D59" s="18">
        <v>17068</v>
      </c>
      <c r="E59" s="21"/>
    </row>
    <row r="60" spans="1:5" ht="15" thickBot="1">
      <c r="A60" s="29" t="s">
        <v>136</v>
      </c>
      <c r="B60" s="29" t="s">
        <v>193</v>
      </c>
      <c r="C60" s="18">
        <v>126985</v>
      </c>
      <c r="D60" s="18">
        <v>109275</v>
      </c>
      <c r="E60" s="21"/>
    </row>
    <row r="61" spans="1:5" ht="15" thickBot="1">
      <c r="A61" s="29" t="s">
        <v>138</v>
      </c>
      <c r="B61" s="29" t="s">
        <v>139</v>
      </c>
      <c r="C61" s="18">
        <v>5947</v>
      </c>
      <c r="D61" s="18">
        <v>6092</v>
      </c>
      <c r="E61" s="21"/>
    </row>
    <row r="62" spans="1:5" ht="15" thickBot="1">
      <c r="A62" s="29" t="s">
        <v>194</v>
      </c>
      <c r="B62" s="29" t="s">
        <v>141</v>
      </c>
      <c r="C62" s="18"/>
      <c r="D62" s="18"/>
      <c r="E62" s="21"/>
    </row>
    <row r="63" spans="1:4" ht="23.25" customHeight="1" thickBot="1">
      <c r="A63" s="30"/>
      <c r="B63" s="30" t="s">
        <v>142</v>
      </c>
      <c r="C63" s="19">
        <f>C24+C37+C49</f>
        <v>5149400</v>
      </c>
      <c r="D63" s="19">
        <f>D24+D37+D49</f>
        <v>5128254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6" t="s">
        <v>17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18</v>
      </c>
      <c r="B4" s="54"/>
      <c r="C4" s="54"/>
      <c r="D4" s="54"/>
    </row>
    <row r="5" spans="1:4" ht="15" thickBot="1">
      <c r="A5" s="32" t="s">
        <v>19</v>
      </c>
      <c r="B5" s="32" t="s">
        <v>20</v>
      </c>
      <c r="C5" s="32" t="s">
        <v>19</v>
      </c>
      <c r="D5" s="32" t="s">
        <v>19</v>
      </c>
    </row>
    <row r="6" spans="1:4" ht="15" thickBot="1">
      <c r="A6" s="32" t="s">
        <v>19</v>
      </c>
      <c r="B6" s="32" t="s">
        <v>21</v>
      </c>
      <c r="C6" s="32" t="s">
        <v>22</v>
      </c>
      <c r="D6" s="32" t="s">
        <v>23</v>
      </c>
    </row>
    <row r="7" spans="1:4" ht="14.25">
      <c r="A7" s="8"/>
      <c r="B7" s="8" t="s">
        <v>24</v>
      </c>
      <c r="C7" s="9">
        <f>+C8+C13+C17+C20+C21+C22+C23</f>
        <v>0</v>
      </c>
      <c r="D7" s="9">
        <f>+D8+D13+D17+D20+D21+D22+D23</f>
        <v>0</v>
      </c>
    </row>
    <row r="8" spans="1:4" ht="14.25">
      <c r="A8" s="10"/>
      <c r="B8" s="10" t="s">
        <v>25</v>
      </c>
      <c r="C8" s="23">
        <f>+C9+C10+C11+C12</f>
        <v>0</v>
      </c>
      <c r="D8" s="23">
        <f>+D9+D10+D11+D12</f>
        <v>0</v>
      </c>
    </row>
    <row r="9" spans="1:4" ht="14.25">
      <c r="A9" s="10" t="s">
        <v>26</v>
      </c>
      <c r="B9" s="10" t="s">
        <v>27</v>
      </c>
      <c r="C9" s="24">
        <v>0</v>
      </c>
      <c r="D9" s="24">
        <v>0</v>
      </c>
    </row>
    <row r="10" spans="1:4" ht="14.25">
      <c r="A10" s="10" t="s">
        <v>28</v>
      </c>
      <c r="B10" s="10" t="s">
        <v>29</v>
      </c>
      <c r="C10" s="24">
        <v>0</v>
      </c>
      <c r="D10" s="24">
        <v>0</v>
      </c>
    </row>
    <row r="11" spans="1:4" ht="14.25">
      <c r="A11" s="10"/>
      <c r="B11" s="10" t="s">
        <v>30</v>
      </c>
      <c r="C11" s="24">
        <v>0</v>
      </c>
      <c r="D11" s="24">
        <v>0</v>
      </c>
    </row>
    <row r="12" spans="1:4" ht="35.25">
      <c r="A12" s="10" t="s">
        <v>31</v>
      </c>
      <c r="B12" s="10" t="s">
        <v>32</v>
      </c>
      <c r="C12" s="24">
        <v>0</v>
      </c>
      <c r="D12" s="24">
        <v>0</v>
      </c>
    </row>
    <row r="13" spans="1:4" ht="14.25">
      <c r="A13" s="10"/>
      <c r="B13" s="10" t="s">
        <v>33</v>
      </c>
      <c r="C13" s="23">
        <f>+C14+C15+C16</f>
        <v>0</v>
      </c>
      <c r="D13" s="23">
        <f>+D14+D15+D16</f>
        <v>0</v>
      </c>
    </row>
    <row r="14" spans="1:4" ht="14.25">
      <c r="A14" s="10" t="s">
        <v>34</v>
      </c>
      <c r="B14" s="10" t="s">
        <v>35</v>
      </c>
      <c r="C14" s="24">
        <v>0</v>
      </c>
      <c r="D14" s="24">
        <v>0</v>
      </c>
    </row>
    <row r="15" spans="1:4" ht="14.25">
      <c r="A15" s="10"/>
      <c r="B15" s="10" t="s">
        <v>30</v>
      </c>
      <c r="C15" s="24">
        <v>0</v>
      </c>
      <c r="D15" s="24">
        <v>0</v>
      </c>
    </row>
    <row r="16" spans="1:4" ht="69">
      <c r="A16" s="10" t="s">
        <v>36</v>
      </c>
      <c r="B16" s="10" t="s">
        <v>37</v>
      </c>
      <c r="C16" s="24">
        <v>0</v>
      </c>
      <c r="D16" s="24">
        <v>0</v>
      </c>
    </row>
    <row r="17" spans="1:4" ht="14.25">
      <c r="A17" s="10"/>
      <c r="B17" s="10" t="s">
        <v>38</v>
      </c>
      <c r="C17" s="23">
        <f>+C18+C19</f>
        <v>0</v>
      </c>
      <c r="D17" s="23">
        <f>+D18+D19</f>
        <v>0</v>
      </c>
    </row>
    <row r="18" spans="1:4" ht="14.25">
      <c r="A18" s="10" t="s">
        <v>39</v>
      </c>
      <c r="B18" s="10" t="s">
        <v>35</v>
      </c>
      <c r="C18" s="24">
        <v>0</v>
      </c>
      <c r="D18" s="24">
        <v>0</v>
      </c>
    </row>
    <row r="19" spans="1:4" ht="14.25">
      <c r="A19" s="10" t="s">
        <v>40</v>
      </c>
      <c r="B19" s="10" t="s">
        <v>41</v>
      </c>
      <c r="C19" s="24">
        <v>0</v>
      </c>
      <c r="D19" s="24">
        <v>0</v>
      </c>
    </row>
    <row r="20" spans="1:4" ht="35.25">
      <c r="A20" s="10" t="s">
        <v>42</v>
      </c>
      <c r="B20" s="10" t="s">
        <v>43</v>
      </c>
      <c r="C20" s="24">
        <v>0</v>
      </c>
      <c r="D20" s="24">
        <v>0</v>
      </c>
    </row>
    <row r="21" spans="1:4" ht="46.5">
      <c r="A21" s="10" t="s">
        <v>44</v>
      </c>
      <c r="B21" s="10" t="s">
        <v>45</v>
      </c>
      <c r="C21" s="24">
        <v>0</v>
      </c>
      <c r="D21" s="24">
        <v>0</v>
      </c>
    </row>
    <row r="22" spans="1:4" ht="14.25">
      <c r="A22" s="10"/>
      <c r="B22" s="10" t="s">
        <v>46</v>
      </c>
      <c r="C22" s="24">
        <v>0</v>
      </c>
      <c r="D22" s="24">
        <v>0</v>
      </c>
    </row>
    <row r="23" spans="1:4" ht="14.25">
      <c r="A23" s="10" t="s">
        <v>47</v>
      </c>
      <c r="B23" s="10" t="s">
        <v>48</v>
      </c>
      <c r="C23" s="24">
        <v>0</v>
      </c>
      <c r="D23" s="24">
        <v>0</v>
      </c>
    </row>
    <row r="24" spans="1:4" ht="14.25">
      <c r="A24" s="8"/>
      <c r="B24" s="8" t="s">
        <v>49</v>
      </c>
      <c r="C24" s="9">
        <f>+C25+C31+C34+C38+C39+C40+C41</f>
        <v>249</v>
      </c>
      <c r="D24" s="9">
        <f>+D25+D31+D34+D38+D39+D40+D41</f>
        <v>250</v>
      </c>
    </row>
    <row r="25" spans="1:4" ht="14.25">
      <c r="A25" s="10"/>
      <c r="B25" s="10" t="s">
        <v>50</v>
      </c>
      <c r="C25" s="23">
        <f>+C26+C27+C28+C29+C30</f>
        <v>0</v>
      </c>
      <c r="D25" s="23">
        <f>+D26+D27+D28+D29+D30</f>
        <v>0</v>
      </c>
    </row>
    <row r="26" spans="1:4" ht="14.25">
      <c r="A26" s="10"/>
      <c r="B26" s="10" t="s">
        <v>51</v>
      </c>
      <c r="C26" s="24">
        <v>0</v>
      </c>
      <c r="D26" s="24">
        <v>0</v>
      </c>
    </row>
    <row r="27" spans="1:4" ht="14.25">
      <c r="A27" s="10" t="s">
        <v>52</v>
      </c>
      <c r="B27" s="10" t="s">
        <v>35</v>
      </c>
      <c r="C27" s="24">
        <v>0</v>
      </c>
      <c r="D27" s="24">
        <v>0</v>
      </c>
    </row>
    <row r="28" spans="1:4" ht="14.25">
      <c r="A28" s="10" t="s">
        <v>52</v>
      </c>
      <c r="B28" s="10" t="s">
        <v>53</v>
      </c>
      <c r="C28" s="24">
        <v>0</v>
      </c>
      <c r="D28" s="24">
        <v>0</v>
      </c>
    </row>
    <row r="29" spans="1:4" ht="14.25">
      <c r="A29" s="10" t="s">
        <v>54</v>
      </c>
      <c r="B29" s="10" t="s">
        <v>55</v>
      </c>
      <c r="C29" s="24">
        <v>0</v>
      </c>
      <c r="D29" s="24">
        <v>0</v>
      </c>
    </row>
    <row r="30" spans="1:4" ht="14.25">
      <c r="A30" s="10" t="s">
        <v>56</v>
      </c>
      <c r="B30" s="10" t="s">
        <v>57</v>
      </c>
      <c r="C30" s="24">
        <v>0</v>
      </c>
      <c r="D30" s="24">
        <v>0</v>
      </c>
    </row>
    <row r="31" spans="1:4" ht="14.25">
      <c r="A31" s="10"/>
      <c r="B31" s="10" t="s">
        <v>58</v>
      </c>
      <c r="C31" s="23">
        <f>+C32+C33</f>
        <v>0</v>
      </c>
      <c r="D31" s="23">
        <f>+D32+D33</f>
        <v>0</v>
      </c>
    </row>
    <row r="32" spans="1:4" ht="24">
      <c r="A32" s="10" t="s">
        <v>59</v>
      </c>
      <c r="B32" s="10" t="s">
        <v>60</v>
      </c>
      <c r="C32" s="24">
        <v>0</v>
      </c>
      <c r="D32" s="24">
        <v>0</v>
      </c>
    </row>
    <row r="33" spans="1:4" ht="14.25">
      <c r="A33" s="10"/>
      <c r="B33" s="10" t="s">
        <v>30</v>
      </c>
      <c r="C33" s="24">
        <v>0</v>
      </c>
      <c r="D33" s="24">
        <v>0</v>
      </c>
    </row>
    <row r="34" spans="1:4" ht="14.25">
      <c r="A34" s="10"/>
      <c r="B34" s="10" t="s">
        <v>61</v>
      </c>
      <c r="C34" s="23">
        <f>+C35+C36+C37</f>
        <v>2</v>
      </c>
      <c r="D34" s="23">
        <f>+D35+D36+D37</f>
        <v>1</v>
      </c>
    </row>
    <row r="35" spans="1:4" ht="46.5">
      <c r="A35" s="10" t="s">
        <v>62</v>
      </c>
      <c r="B35" s="10" t="s">
        <v>63</v>
      </c>
      <c r="C35" s="24">
        <v>0</v>
      </c>
      <c r="D35" s="24">
        <v>0</v>
      </c>
    </row>
    <row r="36" spans="1:4" ht="14.25">
      <c r="A36" s="10"/>
      <c r="B36" s="10" t="s">
        <v>64</v>
      </c>
      <c r="C36" s="24">
        <v>0</v>
      </c>
      <c r="D36" s="24">
        <v>0</v>
      </c>
    </row>
    <row r="37" spans="1:4" ht="24">
      <c r="A37" s="10" t="s">
        <v>65</v>
      </c>
      <c r="B37" s="10" t="s">
        <v>66</v>
      </c>
      <c r="C37" s="24">
        <v>2</v>
      </c>
      <c r="D37" s="24">
        <v>1</v>
      </c>
    </row>
    <row r="38" spans="1:4" ht="57.75">
      <c r="A38" s="10" t="s">
        <v>67</v>
      </c>
      <c r="B38" s="10" t="s">
        <v>68</v>
      </c>
      <c r="C38" s="24">
        <v>0</v>
      </c>
      <c r="D38" s="24">
        <v>0</v>
      </c>
    </row>
    <row r="39" spans="1:4" ht="69">
      <c r="A39" s="10" t="s">
        <v>69</v>
      </c>
      <c r="B39" s="10" t="s">
        <v>70</v>
      </c>
      <c r="C39" s="24">
        <v>0</v>
      </c>
      <c r="D39" s="24">
        <v>0</v>
      </c>
    </row>
    <row r="40" spans="1:4" ht="14.25">
      <c r="A40" s="10" t="s">
        <v>71</v>
      </c>
      <c r="B40" s="10" t="s">
        <v>72</v>
      </c>
      <c r="C40" s="24">
        <v>0</v>
      </c>
      <c r="D40" s="24">
        <v>0</v>
      </c>
    </row>
    <row r="41" spans="1:4" ht="14.25">
      <c r="A41" s="10"/>
      <c r="B41" s="10" t="s">
        <v>73</v>
      </c>
      <c r="C41" s="24">
        <v>247</v>
      </c>
      <c r="D41" s="24">
        <v>249</v>
      </c>
    </row>
    <row r="42" spans="1:4" ht="14.25">
      <c r="A42" s="11"/>
      <c r="B42" s="33" t="s">
        <v>74</v>
      </c>
      <c r="C42" s="9">
        <f>+C7+C24</f>
        <v>249</v>
      </c>
      <c r="D42" s="9">
        <f>+D7+D24</f>
        <v>250</v>
      </c>
    </row>
    <row r="43" spans="1:4" ht="14.25">
      <c r="A43" s="8"/>
      <c r="B43" s="8" t="s">
        <v>75</v>
      </c>
      <c r="C43" s="9">
        <f>+C44+C54+C55</f>
        <v>248</v>
      </c>
      <c r="D43" s="9">
        <f>+D44+D54+D55</f>
        <v>249</v>
      </c>
    </row>
    <row r="44" spans="1:4" ht="14.25">
      <c r="A44" s="10"/>
      <c r="B44" s="10" t="s">
        <v>76</v>
      </c>
      <c r="C44" s="23">
        <f>+C45+C46+C47+C48+C49+C50+C51+C52+C53</f>
        <v>248</v>
      </c>
      <c r="D44" s="23">
        <f>+D45+D46+D47+D48+D49+D50+D51+D52+D53</f>
        <v>249</v>
      </c>
    </row>
    <row r="45" spans="1:4" ht="24">
      <c r="A45" s="10" t="s">
        <v>77</v>
      </c>
      <c r="B45" s="10" t="s">
        <v>78</v>
      </c>
      <c r="C45" s="24">
        <v>4</v>
      </c>
      <c r="D45" s="24">
        <v>4</v>
      </c>
    </row>
    <row r="46" spans="1:4" ht="14.25">
      <c r="A46" s="10"/>
      <c r="B46" s="10" t="s">
        <v>79</v>
      </c>
      <c r="C46" s="24">
        <v>16</v>
      </c>
      <c r="D46" s="24">
        <v>16</v>
      </c>
    </row>
    <row r="47" spans="1:4" ht="24">
      <c r="A47" s="10" t="s">
        <v>80</v>
      </c>
      <c r="B47" s="10" t="s">
        <v>81</v>
      </c>
      <c r="C47" s="24">
        <v>253</v>
      </c>
      <c r="D47" s="24">
        <v>253</v>
      </c>
    </row>
    <row r="48" spans="1:4" ht="14.25">
      <c r="A48" s="10" t="s">
        <v>82</v>
      </c>
      <c r="B48" s="10" t="s">
        <v>83</v>
      </c>
      <c r="C48" s="24">
        <v>0</v>
      </c>
      <c r="D48" s="24">
        <v>0</v>
      </c>
    </row>
    <row r="49" spans="1:4" ht="14.25">
      <c r="A49" s="10" t="s">
        <v>84</v>
      </c>
      <c r="B49" s="10" t="s">
        <v>85</v>
      </c>
      <c r="C49" s="24">
        <v>-24</v>
      </c>
      <c r="D49" s="24">
        <v>-21</v>
      </c>
    </row>
    <row r="50" spans="1:4" ht="14.25">
      <c r="A50" s="10"/>
      <c r="B50" s="10" t="s">
        <v>86</v>
      </c>
      <c r="C50" s="24">
        <v>0</v>
      </c>
      <c r="D50" s="24">
        <v>0</v>
      </c>
    </row>
    <row r="51" spans="1:4" ht="14.25">
      <c r="A51" s="10"/>
      <c r="B51" s="10" t="s">
        <v>87</v>
      </c>
      <c r="C51" s="24">
        <v>-1</v>
      </c>
      <c r="D51" s="24">
        <v>-3</v>
      </c>
    </row>
    <row r="52" spans="1:4" ht="14.25">
      <c r="A52" s="10" t="s">
        <v>88</v>
      </c>
      <c r="B52" s="10" t="s">
        <v>89</v>
      </c>
      <c r="C52" s="24">
        <v>0</v>
      </c>
      <c r="D52" s="24">
        <v>0</v>
      </c>
    </row>
    <row r="53" spans="1:4" ht="14.25">
      <c r="A53" s="10"/>
      <c r="B53" s="10" t="s">
        <v>90</v>
      </c>
      <c r="C53" s="24">
        <v>0</v>
      </c>
      <c r="D53" s="24">
        <v>0</v>
      </c>
    </row>
    <row r="54" spans="1:4" ht="14.25">
      <c r="A54" s="10" t="s">
        <v>91</v>
      </c>
      <c r="B54" s="10" t="s">
        <v>92</v>
      </c>
      <c r="C54" s="24">
        <v>0</v>
      </c>
      <c r="D54" s="24">
        <v>0</v>
      </c>
    </row>
    <row r="55" spans="1:4" ht="14.25">
      <c r="A55" s="10" t="s">
        <v>93</v>
      </c>
      <c r="B55" s="10" t="s">
        <v>94</v>
      </c>
      <c r="C55" s="24">
        <v>0</v>
      </c>
      <c r="D55" s="24">
        <v>0</v>
      </c>
    </row>
    <row r="56" spans="1:4" ht="14.25">
      <c r="A56" s="8"/>
      <c r="B56" s="8" t="s">
        <v>95</v>
      </c>
      <c r="C56" s="9">
        <f>+C57+C61+C66+C67+C68+C69+C70</f>
        <v>0</v>
      </c>
      <c r="D56" s="9">
        <f>+D57+D61+D66+D67+D68+D69+D70</f>
        <v>0</v>
      </c>
    </row>
    <row r="57" spans="1:4" ht="14.25">
      <c r="A57" s="10"/>
      <c r="B57" s="10" t="s">
        <v>96</v>
      </c>
      <c r="C57" s="23">
        <f>+C58+C59+C60</f>
        <v>0</v>
      </c>
      <c r="D57" s="23">
        <f>+D58+D59+D60</f>
        <v>0</v>
      </c>
    </row>
    <row r="58" spans="1:4" ht="14.25">
      <c r="A58" s="10"/>
      <c r="B58" s="10" t="s">
        <v>97</v>
      </c>
      <c r="C58" s="24">
        <v>0</v>
      </c>
      <c r="D58" s="24">
        <v>0</v>
      </c>
    </row>
    <row r="59" spans="1:4" ht="14.25">
      <c r="A59" s="10"/>
      <c r="B59" s="10" t="s">
        <v>98</v>
      </c>
      <c r="C59" s="24">
        <v>0</v>
      </c>
      <c r="D59" s="24">
        <v>0</v>
      </c>
    </row>
    <row r="60" spans="1:4" ht="14.25">
      <c r="A60" s="10" t="s">
        <v>99</v>
      </c>
      <c r="B60" s="10" t="s">
        <v>100</v>
      </c>
      <c r="C60" s="24">
        <v>0</v>
      </c>
      <c r="D60" s="24">
        <v>0</v>
      </c>
    </row>
    <row r="61" spans="1:4" ht="14.25">
      <c r="A61" s="10"/>
      <c r="B61" s="10" t="s">
        <v>101</v>
      </c>
      <c r="C61" s="23">
        <f>+C62+C63+C64+C65</f>
        <v>0</v>
      </c>
      <c r="D61" s="23">
        <f>+D62+D63+D64+D65</f>
        <v>0</v>
      </c>
    </row>
    <row r="62" spans="1:4" ht="14.25">
      <c r="A62" s="10" t="s">
        <v>102</v>
      </c>
      <c r="B62" s="10" t="s">
        <v>103</v>
      </c>
      <c r="C62" s="24">
        <v>0</v>
      </c>
      <c r="D62" s="24">
        <v>0</v>
      </c>
    </row>
    <row r="63" spans="1:4" ht="14.25">
      <c r="A63" s="10" t="s">
        <v>104</v>
      </c>
      <c r="B63" s="10" t="s">
        <v>105</v>
      </c>
      <c r="C63" s="24">
        <v>0</v>
      </c>
      <c r="D63" s="24">
        <v>0</v>
      </c>
    </row>
    <row r="64" spans="1:4" ht="14.25">
      <c r="A64" s="10" t="s">
        <v>106</v>
      </c>
      <c r="B64" s="10" t="s">
        <v>107</v>
      </c>
      <c r="C64" s="24">
        <v>0</v>
      </c>
      <c r="D64" s="24">
        <v>0</v>
      </c>
    </row>
    <row r="65" spans="1:4" ht="24">
      <c r="A65" s="10" t="s">
        <v>108</v>
      </c>
      <c r="B65" s="10" t="s">
        <v>109</v>
      </c>
      <c r="C65" s="24">
        <v>0</v>
      </c>
      <c r="D65" s="24">
        <v>0</v>
      </c>
    </row>
    <row r="66" spans="1:4" ht="24">
      <c r="A66" s="10" t="s">
        <v>110</v>
      </c>
      <c r="B66" s="10" t="s">
        <v>111</v>
      </c>
      <c r="C66" s="24">
        <v>0</v>
      </c>
      <c r="D66" s="24">
        <v>0</v>
      </c>
    </row>
    <row r="67" spans="1:4" ht="14.25">
      <c r="A67" s="10" t="s">
        <v>112</v>
      </c>
      <c r="B67" s="10" t="s">
        <v>113</v>
      </c>
      <c r="C67" s="24">
        <v>0</v>
      </c>
      <c r="D67" s="24">
        <v>0</v>
      </c>
    </row>
    <row r="68" spans="1:4" ht="14.25">
      <c r="A68" s="10" t="s">
        <v>114</v>
      </c>
      <c r="B68" s="10" t="s">
        <v>115</v>
      </c>
      <c r="C68" s="24">
        <v>0</v>
      </c>
      <c r="D68" s="24">
        <v>0</v>
      </c>
    </row>
    <row r="69" spans="1:4" ht="14.25">
      <c r="A69" s="10" t="s">
        <v>116</v>
      </c>
      <c r="B69" s="10" t="s">
        <v>117</v>
      </c>
      <c r="C69" s="24">
        <v>0</v>
      </c>
      <c r="D69" s="24">
        <v>0</v>
      </c>
    </row>
    <row r="70" spans="1:4" ht="14.25">
      <c r="A70" s="10" t="s">
        <v>118</v>
      </c>
      <c r="B70" s="10" t="s">
        <v>119</v>
      </c>
      <c r="C70" s="24">
        <v>0</v>
      </c>
      <c r="D70" s="24">
        <v>0</v>
      </c>
    </row>
    <row r="71" spans="1:4" ht="14.25">
      <c r="A71" s="8"/>
      <c r="B71" s="8" t="s">
        <v>120</v>
      </c>
      <c r="C71" s="9">
        <f>+C72+C73+C77+C82+C83+C86+C87</f>
        <v>1</v>
      </c>
      <c r="D71" s="9">
        <f>+D72+D73+D77+D82+D83+D86+D87</f>
        <v>1</v>
      </c>
    </row>
    <row r="72" spans="1:4" ht="14.25">
      <c r="A72" s="10" t="s">
        <v>121</v>
      </c>
      <c r="B72" s="10" t="s">
        <v>122</v>
      </c>
      <c r="C72" s="24">
        <v>0</v>
      </c>
      <c r="D72" s="24">
        <v>0</v>
      </c>
    </row>
    <row r="73" spans="1:4" ht="14.25">
      <c r="A73" s="10"/>
      <c r="B73" s="10" t="s">
        <v>123</v>
      </c>
      <c r="C73" s="23">
        <f>+C74+C75+C76</f>
        <v>0</v>
      </c>
      <c r="D73" s="23">
        <f>+D74+D75+D76</f>
        <v>0</v>
      </c>
    </row>
    <row r="74" spans="1:4" ht="14.25">
      <c r="A74" s="10"/>
      <c r="B74" s="10" t="s">
        <v>97</v>
      </c>
      <c r="C74" s="24">
        <v>0</v>
      </c>
      <c r="D74" s="24">
        <v>0</v>
      </c>
    </row>
    <row r="75" spans="1:4" ht="14.25">
      <c r="A75" s="10"/>
      <c r="B75" s="10" t="s">
        <v>98</v>
      </c>
      <c r="C75" s="24">
        <v>0</v>
      </c>
      <c r="D75" s="24">
        <v>0</v>
      </c>
    </row>
    <row r="76" spans="1:4" ht="24">
      <c r="A76" s="10" t="s">
        <v>124</v>
      </c>
      <c r="B76" s="10" t="s">
        <v>100</v>
      </c>
      <c r="C76" s="24">
        <v>0</v>
      </c>
      <c r="D76" s="24">
        <v>0</v>
      </c>
    </row>
    <row r="77" spans="1:4" ht="14.25">
      <c r="A77" s="10"/>
      <c r="B77" s="10" t="s">
        <v>125</v>
      </c>
      <c r="C77" s="23">
        <f>+C78+C79+C80+C81</f>
        <v>0</v>
      </c>
      <c r="D77" s="23">
        <f>+D78+D79+D80+D81</f>
        <v>0</v>
      </c>
    </row>
    <row r="78" spans="1:4" ht="14.25">
      <c r="A78" s="10" t="s">
        <v>126</v>
      </c>
      <c r="B78" s="10" t="s">
        <v>103</v>
      </c>
      <c r="C78" s="24">
        <v>0</v>
      </c>
      <c r="D78" s="24">
        <v>0</v>
      </c>
    </row>
    <row r="79" spans="1:4" ht="14.25">
      <c r="A79" s="10" t="s">
        <v>127</v>
      </c>
      <c r="B79" s="10" t="s">
        <v>105</v>
      </c>
      <c r="C79" s="24">
        <v>0</v>
      </c>
      <c r="D79" s="24">
        <v>0</v>
      </c>
    </row>
    <row r="80" spans="1:4" ht="14.25">
      <c r="A80" s="10" t="s">
        <v>128</v>
      </c>
      <c r="B80" s="10" t="s">
        <v>107</v>
      </c>
      <c r="C80" s="24">
        <v>0</v>
      </c>
      <c r="D80" s="24">
        <v>0</v>
      </c>
    </row>
    <row r="81" spans="1:4" ht="69">
      <c r="A81" s="10" t="s">
        <v>129</v>
      </c>
      <c r="B81" s="10" t="s">
        <v>130</v>
      </c>
      <c r="C81" s="24">
        <v>0</v>
      </c>
      <c r="D81" s="24">
        <v>0</v>
      </c>
    </row>
    <row r="82" spans="1:4" ht="35.25">
      <c r="A82" s="10" t="s">
        <v>131</v>
      </c>
      <c r="B82" s="10" t="s">
        <v>132</v>
      </c>
      <c r="C82" s="24">
        <v>0</v>
      </c>
      <c r="D82" s="24">
        <v>0</v>
      </c>
    </row>
    <row r="83" spans="1:4" ht="14.25">
      <c r="A83" s="10"/>
      <c r="B83" s="10" t="s">
        <v>133</v>
      </c>
      <c r="C83" s="23">
        <f>+C84+C85</f>
        <v>1</v>
      </c>
      <c r="D83" s="23">
        <f>+D84+D85</f>
        <v>1</v>
      </c>
    </row>
    <row r="84" spans="1:4" ht="14.25">
      <c r="A84" s="10" t="s">
        <v>134</v>
      </c>
      <c r="B84" s="10" t="s">
        <v>135</v>
      </c>
      <c r="C84" s="24">
        <v>1</v>
      </c>
      <c r="D84" s="24">
        <v>1</v>
      </c>
    </row>
    <row r="85" spans="1:4" ht="24">
      <c r="A85" s="10" t="s">
        <v>136</v>
      </c>
      <c r="B85" s="10" t="s">
        <v>137</v>
      </c>
      <c r="C85" s="24">
        <v>0</v>
      </c>
      <c r="D85" s="24">
        <v>0</v>
      </c>
    </row>
    <row r="86" spans="1:4" ht="14.25">
      <c r="A86" s="10" t="s">
        <v>138</v>
      </c>
      <c r="B86" s="10" t="s">
        <v>139</v>
      </c>
      <c r="C86" s="24">
        <v>0</v>
      </c>
      <c r="D86" s="24">
        <v>0</v>
      </c>
    </row>
    <row r="87" spans="1:4" ht="14.25">
      <c r="A87" s="10" t="s">
        <v>140</v>
      </c>
      <c r="B87" s="10" t="s">
        <v>141</v>
      </c>
      <c r="C87" s="24">
        <v>0</v>
      </c>
      <c r="D87" s="24">
        <v>0</v>
      </c>
    </row>
    <row r="88" spans="1:4" ht="14.25">
      <c r="A88" s="11"/>
      <c r="B88" s="33" t="s">
        <v>142</v>
      </c>
      <c r="C88" s="9">
        <f>+C43+C56+C71</f>
        <v>249</v>
      </c>
      <c r="D88" s="9">
        <f>+D43+D56+D71</f>
        <v>250</v>
      </c>
    </row>
    <row r="89" spans="1:4" ht="14.25">
      <c r="A89" s="12"/>
      <c r="B89" s="12"/>
      <c r="C89" s="13"/>
      <c r="D89" s="13"/>
    </row>
    <row r="90" ht="14.25">
      <c r="A90" s="25" t="s">
        <v>143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5" t="s">
        <v>18</v>
      </c>
      <c r="B1" s="55"/>
      <c r="C1" s="55"/>
      <c r="D1" s="55"/>
    </row>
    <row r="2" spans="1:4" ht="20.25" thickBot="1">
      <c r="A2" s="30"/>
      <c r="B2" s="36" t="s">
        <v>210</v>
      </c>
      <c r="C2" s="30" t="s">
        <v>22</v>
      </c>
      <c r="D2" s="30" t="s">
        <v>23</v>
      </c>
    </row>
    <row r="3" spans="1:4" ht="15" thickBot="1">
      <c r="A3" s="30"/>
      <c r="B3" s="30" t="s">
        <v>211</v>
      </c>
      <c r="C3" s="37">
        <f>C58</f>
        <v>4919</v>
      </c>
      <c r="D3" s="37">
        <f>D58</f>
        <v>4178</v>
      </c>
    </row>
    <row r="4" spans="1:4" ht="23.25" thickBot="1">
      <c r="A4" s="29" t="s">
        <v>212</v>
      </c>
      <c r="B4" s="29" t="s">
        <v>213</v>
      </c>
      <c r="C4" s="18">
        <v>2087</v>
      </c>
      <c r="D4" s="18">
        <v>3780</v>
      </c>
    </row>
    <row r="5" spans="1:4" ht="15" thickBot="1">
      <c r="A5" s="29" t="s">
        <v>214</v>
      </c>
      <c r="B5" s="29" t="s">
        <v>215</v>
      </c>
      <c r="C5" s="18"/>
      <c r="D5" s="18"/>
    </row>
    <row r="6" spans="1:4" ht="15" thickBot="1">
      <c r="A6" s="29" t="s">
        <v>216</v>
      </c>
      <c r="B6" s="29" t="s">
        <v>217</v>
      </c>
      <c r="C6" s="18"/>
      <c r="D6" s="18"/>
    </row>
    <row r="7" spans="1:4" ht="15" thickBot="1">
      <c r="A7" s="29" t="s">
        <v>218</v>
      </c>
      <c r="B7" s="29" t="s">
        <v>219</v>
      </c>
      <c r="C7" s="18">
        <f>SUM(C8:C11)</f>
        <v>0</v>
      </c>
      <c r="D7" s="18">
        <f>SUM(D8:D11)</f>
        <v>0</v>
      </c>
    </row>
    <row r="8" spans="1:4" ht="15" thickBot="1">
      <c r="A8" s="29" t="s">
        <v>220</v>
      </c>
      <c r="B8" s="29" t="s">
        <v>221</v>
      </c>
      <c r="C8" s="18"/>
      <c r="D8" s="18"/>
    </row>
    <row r="9" spans="1:4" ht="34.5" thickBot="1">
      <c r="A9" s="29" t="s">
        <v>222</v>
      </c>
      <c r="B9" s="29" t="s">
        <v>223</v>
      </c>
      <c r="C9" s="18"/>
      <c r="D9" s="18"/>
    </row>
    <row r="10" spans="1:4" ht="15" thickBot="1">
      <c r="A10" s="29" t="s">
        <v>224</v>
      </c>
      <c r="B10" s="29" t="s">
        <v>225</v>
      </c>
      <c r="C10" s="18"/>
      <c r="D10" s="18"/>
    </row>
    <row r="11" spans="1:4" ht="23.25" thickBot="1">
      <c r="A11" s="29" t="s">
        <v>226</v>
      </c>
      <c r="B11" s="29" t="s">
        <v>227</v>
      </c>
      <c r="C11" s="18"/>
      <c r="D11" s="18"/>
    </row>
    <row r="12" spans="1:4" ht="15" thickBot="1">
      <c r="A12" s="29" t="s">
        <v>218</v>
      </c>
      <c r="B12" s="29" t="s">
        <v>228</v>
      </c>
      <c r="C12" s="18">
        <f>SUM(C13:C14)</f>
        <v>1</v>
      </c>
      <c r="D12" s="18">
        <f>SUM(D13:D14)</f>
        <v>0</v>
      </c>
    </row>
    <row r="13" spans="1:4" ht="15" thickBot="1">
      <c r="A13" s="29" t="s">
        <v>229</v>
      </c>
      <c r="B13" s="29" t="s">
        <v>230</v>
      </c>
      <c r="C13" s="18">
        <v>1</v>
      </c>
      <c r="D13" s="18">
        <v>0</v>
      </c>
    </row>
    <row r="14" spans="1:4" ht="15" thickBot="1">
      <c r="A14" s="29" t="s">
        <v>231</v>
      </c>
      <c r="B14" s="29" t="s">
        <v>232</v>
      </c>
      <c r="C14" s="18"/>
      <c r="D14" s="18"/>
    </row>
    <row r="15" spans="1:4" ht="15" thickBot="1">
      <c r="A15" s="29" t="s">
        <v>218</v>
      </c>
      <c r="B15" s="29" t="s">
        <v>233</v>
      </c>
      <c r="C15" s="18">
        <f>SUM(C16:C18)</f>
        <v>-156</v>
      </c>
      <c r="D15" s="18">
        <f>SUM(D16:D18)</f>
        <v>-618</v>
      </c>
    </row>
    <row r="16" spans="1:4" ht="15" thickBot="1">
      <c r="A16" s="29" t="s">
        <v>234</v>
      </c>
      <c r="B16" s="29" t="s">
        <v>235</v>
      </c>
      <c r="C16" s="18">
        <v>-126</v>
      </c>
      <c r="D16" s="18">
        <v>-528</v>
      </c>
    </row>
    <row r="17" spans="1:4" ht="15" thickBot="1">
      <c r="A17" s="29" t="s">
        <v>236</v>
      </c>
      <c r="B17" s="29" t="s">
        <v>237</v>
      </c>
      <c r="C17" s="18">
        <v>-30</v>
      </c>
      <c r="D17" s="18">
        <v>-90</v>
      </c>
    </row>
    <row r="18" spans="1:4" ht="15" thickBot="1">
      <c r="A18" s="29" t="s">
        <v>238</v>
      </c>
      <c r="B18" s="29" t="s">
        <v>239</v>
      </c>
      <c r="C18" s="18"/>
      <c r="D18" s="18"/>
    </row>
    <row r="19" spans="1:4" ht="15" thickBot="1">
      <c r="A19" s="29" t="s">
        <v>218</v>
      </c>
      <c r="B19" s="29" t="s">
        <v>240</v>
      </c>
      <c r="C19" s="18">
        <f>SUM(C20:C23)</f>
        <v>-233</v>
      </c>
      <c r="D19" s="18">
        <f>SUM(D20:D23)</f>
        <v>-470</v>
      </c>
    </row>
    <row r="20" spans="1:4" ht="34.5" thickBot="1">
      <c r="A20" s="29" t="s">
        <v>241</v>
      </c>
      <c r="B20" s="29" t="s">
        <v>242</v>
      </c>
      <c r="C20" s="18">
        <v>-83</v>
      </c>
      <c r="D20" s="18">
        <v>-202</v>
      </c>
    </row>
    <row r="21" spans="1:4" ht="15" thickBot="1">
      <c r="A21" s="29" t="s">
        <v>243</v>
      </c>
      <c r="B21" s="29" t="s">
        <v>244</v>
      </c>
      <c r="C21" s="18">
        <v>-150</v>
      </c>
      <c r="D21" s="18">
        <v>-268</v>
      </c>
    </row>
    <row r="22" spans="1:4" ht="15" thickBot="1">
      <c r="A22" s="29" t="s">
        <v>245</v>
      </c>
      <c r="B22" s="29" t="s">
        <v>246</v>
      </c>
      <c r="C22" s="18"/>
      <c r="D22" s="18"/>
    </row>
    <row r="23" spans="1:4" ht="15" thickBot="1">
      <c r="A23" s="29" t="s">
        <v>247</v>
      </c>
      <c r="B23" s="29" t="s">
        <v>248</v>
      </c>
      <c r="C23" s="18"/>
      <c r="D23" s="18"/>
    </row>
    <row r="24" spans="1:4" ht="15" thickBot="1">
      <c r="A24" s="29" t="s">
        <v>218</v>
      </c>
      <c r="B24" s="29" t="s">
        <v>249</v>
      </c>
      <c r="C24" s="18">
        <f>SUM(C25:C27)</f>
        <v>0</v>
      </c>
      <c r="D24" s="18">
        <f>SUM(D25:D27)</f>
        <v>0</v>
      </c>
    </row>
    <row r="25" spans="1:4" ht="15" thickBot="1">
      <c r="A25" s="29" t="s">
        <v>250</v>
      </c>
      <c r="B25" s="29" t="s">
        <v>251</v>
      </c>
      <c r="C25" s="18"/>
      <c r="D25" s="18"/>
    </row>
    <row r="26" spans="1:4" ht="15" thickBot="1">
      <c r="A26" s="29" t="s">
        <v>252</v>
      </c>
      <c r="B26" s="29" t="s">
        <v>253</v>
      </c>
      <c r="C26" s="18"/>
      <c r="D26" s="18"/>
    </row>
    <row r="27" spans="1:4" ht="15" thickBot="1">
      <c r="A27" s="29" t="s">
        <v>254</v>
      </c>
      <c r="B27" s="29" t="s">
        <v>255</v>
      </c>
      <c r="C27" s="18"/>
      <c r="D27" s="18"/>
    </row>
    <row r="28" spans="1:4" ht="15" thickBot="1">
      <c r="A28" s="29" t="s">
        <v>218</v>
      </c>
      <c r="B28" s="29" t="s">
        <v>256</v>
      </c>
      <c r="C28" s="18"/>
      <c r="D28" s="18"/>
    </row>
    <row r="29" spans="1:4" ht="15" thickBot="1">
      <c r="A29" s="29" t="s">
        <v>257</v>
      </c>
      <c r="B29" s="29" t="s">
        <v>258</v>
      </c>
      <c r="C29" s="18"/>
      <c r="D29" s="18"/>
    </row>
    <row r="30" spans="1:4" ht="15" thickBot="1">
      <c r="A30" s="29" t="s">
        <v>218</v>
      </c>
      <c r="B30" s="29" t="s">
        <v>259</v>
      </c>
      <c r="C30" s="18">
        <f>C31+C35</f>
        <v>0</v>
      </c>
      <c r="D30" s="18">
        <f>D31+D35</f>
        <v>0</v>
      </c>
    </row>
    <row r="31" spans="1:4" ht="15" thickBot="1">
      <c r="A31" s="29" t="s">
        <v>218</v>
      </c>
      <c r="B31" s="29" t="s">
        <v>260</v>
      </c>
      <c r="C31" s="18">
        <f>SUM(C32:C34)</f>
        <v>0</v>
      </c>
      <c r="D31" s="18">
        <f>SUM(D32:D34)</f>
        <v>0</v>
      </c>
    </row>
    <row r="32" spans="1:4" ht="15" thickBot="1">
      <c r="A32" s="29" t="s">
        <v>261</v>
      </c>
      <c r="B32" s="29" t="s">
        <v>262</v>
      </c>
      <c r="C32" s="18"/>
      <c r="D32" s="18"/>
    </row>
    <row r="33" spans="1:4" ht="15" thickBot="1">
      <c r="A33" s="29" t="s">
        <v>263</v>
      </c>
      <c r="B33" s="29" t="s">
        <v>264</v>
      </c>
      <c r="C33" s="18"/>
      <c r="D33" s="18"/>
    </row>
    <row r="34" spans="1:4" ht="15" thickBot="1">
      <c r="A34" s="29" t="s">
        <v>265</v>
      </c>
      <c r="B34" s="29" t="s">
        <v>266</v>
      </c>
      <c r="C34" s="18"/>
      <c r="D34" s="18"/>
    </row>
    <row r="35" spans="1:4" ht="15" thickBot="1">
      <c r="A35" s="29" t="s">
        <v>218</v>
      </c>
      <c r="B35" s="29" t="s">
        <v>267</v>
      </c>
      <c r="C35" s="18">
        <f>SUM(C36:C38)</f>
        <v>0</v>
      </c>
      <c r="D35" s="18">
        <f>SUM(D36:D38)</f>
        <v>0</v>
      </c>
    </row>
    <row r="36" spans="1:4" ht="15" thickBot="1">
      <c r="A36" s="29" t="s">
        <v>268</v>
      </c>
      <c r="B36" s="29" t="s">
        <v>262</v>
      </c>
      <c r="C36" s="18"/>
      <c r="D36" s="18"/>
    </row>
    <row r="37" spans="1:4" ht="15" thickBot="1">
      <c r="A37" s="29" t="s">
        <v>269</v>
      </c>
      <c r="B37" s="29" t="s">
        <v>264</v>
      </c>
      <c r="C37" s="18"/>
      <c r="D37" s="18"/>
    </row>
    <row r="38" spans="1:4" ht="15" thickBot="1">
      <c r="A38" s="29" t="s">
        <v>270</v>
      </c>
      <c r="B38" s="29" t="s">
        <v>266</v>
      </c>
      <c r="C38" s="18"/>
      <c r="D38" s="18"/>
    </row>
    <row r="39" spans="1:4" ht="15" thickBot="1">
      <c r="A39" s="29" t="s">
        <v>271</v>
      </c>
      <c r="B39" s="29" t="s">
        <v>272</v>
      </c>
      <c r="C39" s="18"/>
      <c r="D39" s="18"/>
    </row>
    <row r="40" spans="1:4" ht="15" thickBot="1">
      <c r="A40" s="29" t="s">
        <v>271</v>
      </c>
      <c r="B40" s="29" t="s">
        <v>273</v>
      </c>
      <c r="C40" s="18">
        <f>SUM(C41:C42)</f>
        <v>0</v>
      </c>
      <c r="D40" s="18">
        <f>SUM(D41:D42)</f>
        <v>0</v>
      </c>
    </row>
    <row r="41" spans="1:4" ht="15" thickBot="1">
      <c r="A41" s="29" t="s">
        <v>274</v>
      </c>
      <c r="B41" s="29" t="s">
        <v>275</v>
      </c>
      <c r="C41" s="18"/>
      <c r="D41" s="18"/>
    </row>
    <row r="42" spans="1:4" ht="15" thickBot="1">
      <c r="A42" s="29" t="s">
        <v>276</v>
      </c>
      <c r="B42" s="29" t="s">
        <v>277</v>
      </c>
      <c r="C42" s="18"/>
      <c r="D42" s="18"/>
    </row>
    <row r="43" spans="1:4" ht="15" thickBot="1">
      <c r="A43" s="28" t="s">
        <v>218</v>
      </c>
      <c r="B43" s="28" t="s">
        <v>278</v>
      </c>
      <c r="C43" s="17">
        <f>C4+C5+C6+C7+C12+C15+C19+C24+C28+C29+C30+C39+C40</f>
        <v>1699</v>
      </c>
      <c r="D43" s="17">
        <f>D4+D5+D6+D7+D12+D15+D19+D24+D28+D29+D30+D39+D40</f>
        <v>2692</v>
      </c>
    </row>
    <row r="44" spans="1:4" ht="15" thickBot="1">
      <c r="A44" s="29" t="s">
        <v>218</v>
      </c>
      <c r="B44" s="29" t="s">
        <v>279</v>
      </c>
      <c r="C44" s="18">
        <f>SUM(C45:C46)</f>
        <v>0</v>
      </c>
      <c r="D44" s="18">
        <f>SUM(D45:D46)</f>
        <v>0</v>
      </c>
    </row>
    <row r="45" spans="1:4" ht="15" thickBot="1">
      <c r="A45" s="29" t="s">
        <v>280</v>
      </c>
      <c r="B45" s="29" t="s">
        <v>281</v>
      </c>
      <c r="C45" s="18"/>
      <c r="D45" s="18"/>
    </row>
    <row r="46" spans="1:4" ht="15" thickBot="1">
      <c r="A46" s="29" t="s">
        <v>282</v>
      </c>
      <c r="B46" s="29" t="s">
        <v>283</v>
      </c>
      <c r="C46" s="18"/>
      <c r="D46" s="18"/>
    </row>
    <row r="47" spans="1:4" ht="15" thickBot="1">
      <c r="A47" s="29" t="s">
        <v>218</v>
      </c>
      <c r="B47" s="29" t="s">
        <v>284</v>
      </c>
      <c r="C47" s="18">
        <f>SUM(C48:C50)</f>
        <v>-622</v>
      </c>
      <c r="D47" s="18">
        <f>SUM(D48:D50)</f>
        <v>-1078</v>
      </c>
    </row>
    <row r="48" spans="1:4" ht="45.75" thickBot="1">
      <c r="A48" s="29" t="s">
        <v>285</v>
      </c>
      <c r="B48" s="29" t="s">
        <v>286</v>
      </c>
      <c r="C48" s="18">
        <v>-622</v>
      </c>
      <c r="D48" s="18">
        <v>-1078</v>
      </c>
    </row>
    <row r="49" spans="1:4" ht="57" thickBot="1">
      <c r="A49" s="29" t="s">
        <v>287</v>
      </c>
      <c r="B49" s="29" t="s">
        <v>288</v>
      </c>
      <c r="C49" s="18"/>
      <c r="D49" s="18"/>
    </row>
    <row r="50" spans="1:4" ht="15" thickBot="1">
      <c r="A50" s="29" t="s">
        <v>289</v>
      </c>
      <c r="B50" s="29" t="s">
        <v>290</v>
      </c>
      <c r="C50" s="18"/>
      <c r="D50" s="18"/>
    </row>
    <row r="51" spans="1:4" ht="15" thickBot="1">
      <c r="A51" s="29" t="s">
        <v>291</v>
      </c>
      <c r="B51" s="29" t="s">
        <v>292</v>
      </c>
      <c r="C51" s="18"/>
      <c r="D51" s="18"/>
    </row>
    <row r="52" spans="1:4" ht="15" thickBot="1">
      <c r="A52" s="29" t="s">
        <v>293</v>
      </c>
      <c r="B52" s="29" t="s">
        <v>294</v>
      </c>
      <c r="C52" s="18">
        <v>5330</v>
      </c>
      <c r="D52" s="18">
        <v>3688</v>
      </c>
    </row>
    <row r="53" spans="1:4" ht="23.25" thickBot="1">
      <c r="A53" s="29" t="s">
        <v>295</v>
      </c>
      <c r="B53" s="29" t="s">
        <v>296</v>
      </c>
      <c r="C53" s="18"/>
      <c r="D53" s="18"/>
    </row>
    <row r="54" spans="1:4" ht="15" thickBot="1">
      <c r="A54" s="29" t="s">
        <v>218</v>
      </c>
      <c r="B54" s="29" t="s">
        <v>297</v>
      </c>
      <c r="C54" s="18"/>
      <c r="D54" s="18"/>
    </row>
    <row r="55" spans="1:4" ht="15" thickBot="1">
      <c r="A55" s="28" t="s">
        <v>218</v>
      </c>
      <c r="B55" s="28" t="s">
        <v>298</v>
      </c>
      <c r="C55" s="17">
        <f>C44+C47+C51+C52+C53+C54</f>
        <v>4708</v>
      </c>
      <c r="D55" s="17">
        <f>D44+D47+D51+D52+D53+D54</f>
        <v>2610</v>
      </c>
    </row>
    <row r="56" spans="1:4" ht="15" thickBot="1">
      <c r="A56" s="28" t="s">
        <v>218</v>
      </c>
      <c r="B56" s="28" t="s">
        <v>299</v>
      </c>
      <c r="C56" s="17">
        <f>C43+C55</f>
        <v>6407</v>
      </c>
      <c r="D56" s="17">
        <f>D43+D55</f>
        <v>5302</v>
      </c>
    </row>
    <row r="57" spans="1:4" ht="15" thickBot="1">
      <c r="A57" s="29" t="s">
        <v>300</v>
      </c>
      <c r="B57" s="29" t="s">
        <v>301</v>
      </c>
      <c r="C57" s="18">
        <v>-1488</v>
      </c>
      <c r="D57" s="18">
        <v>-1124</v>
      </c>
    </row>
    <row r="58" spans="1:4" ht="23.25" thickBot="1">
      <c r="A58" s="28" t="s">
        <v>218</v>
      </c>
      <c r="B58" s="28" t="s">
        <v>302</v>
      </c>
      <c r="C58" s="17">
        <f>C56+C57</f>
        <v>4919</v>
      </c>
      <c r="D58" s="17">
        <f>D56+D57</f>
        <v>4178</v>
      </c>
    </row>
    <row r="59" spans="1:4" ht="15" thickBot="1">
      <c r="A59" s="30"/>
      <c r="B59" s="30" t="s">
        <v>303</v>
      </c>
      <c r="C59" s="37">
        <f>C60</f>
        <v>0</v>
      </c>
      <c r="D59" s="37">
        <f>D60</f>
        <v>0</v>
      </c>
    </row>
    <row r="60" spans="1:4" ht="15" thickBot="1">
      <c r="A60" s="29" t="s">
        <v>218</v>
      </c>
      <c r="B60" s="29" t="s">
        <v>304</v>
      </c>
      <c r="C60" s="18"/>
      <c r="D60" s="18"/>
    </row>
    <row r="61" spans="1:4" ht="15" thickBot="1">
      <c r="A61" s="29" t="s">
        <v>218</v>
      </c>
      <c r="B61" s="29" t="s">
        <v>305</v>
      </c>
      <c r="C61" s="18">
        <f>C58+C60</f>
        <v>4919</v>
      </c>
      <c r="D61" s="18">
        <f>D58+D60</f>
        <v>4178</v>
      </c>
    </row>
    <row r="63" ht="14.25">
      <c r="A63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38" customWidth="1"/>
    <col min="2" max="2" width="85.7109375" style="38" bestFit="1" customWidth="1"/>
    <col min="3" max="3" width="20.7109375" style="38" customWidth="1"/>
    <col min="4" max="4" width="21.28125" style="38" customWidth="1"/>
    <col min="5" max="5" width="28.57421875" style="38" bestFit="1" customWidth="1"/>
    <col min="6" max="16384" width="11.421875" style="38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12" thickBot="1">
      <c r="A2" s="39" t="s">
        <v>145</v>
      </c>
      <c r="B2" s="39" t="s">
        <v>146</v>
      </c>
      <c r="C2" s="39"/>
      <c r="D2" s="39"/>
    </row>
    <row r="3" spans="1:4" ht="12" thickBot="1">
      <c r="A3" s="39" t="s">
        <v>145</v>
      </c>
      <c r="B3" s="39" t="s">
        <v>147</v>
      </c>
      <c r="C3" s="40">
        <v>44713</v>
      </c>
      <c r="D3" s="40">
        <v>44531</v>
      </c>
    </row>
    <row r="4" spans="1:4" ht="18.75" customHeight="1" thickBot="1">
      <c r="A4" s="28" t="s">
        <v>145</v>
      </c>
      <c r="B4" s="28" t="s">
        <v>148</v>
      </c>
      <c r="C4" s="41">
        <f>SUM(C5:C11)</f>
        <v>101130</v>
      </c>
      <c r="D4" s="41">
        <f>SUM(D5:D11)</f>
        <v>102082</v>
      </c>
    </row>
    <row r="5" spans="1:4" ht="34.5" thickBot="1">
      <c r="A5" s="29" t="s">
        <v>195</v>
      </c>
      <c r="B5" s="29" t="s">
        <v>25</v>
      </c>
      <c r="C5" s="42">
        <v>92120</v>
      </c>
      <c r="D5" s="42">
        <v>93140</v>
      </c>
    </row>
    <row r="6" spans="1:4" ht="45.75" thickBot="1">
      <c r="A6" s="29" t="s">
        <v>196</v>
      </c>
      <c r="B6" s="29" t="s">
        <v>33</v>
      </c>
      <c r="C6" s="42">
        <v>8882</v>
      </c>
      <c r="D6" s="42">
        <v>8819</v>
      </c>
    </row>
    <row r="7" spans="1:4" ht="12" thickBot="1">
      <c r="A7" s="29" t="s">
        <v>197</v>
      </c>
      <c r="B7" s="29" t="s">
        <v>38</v>
      </c>
      <c r="C7" s="42"/>
      <c r="D7" s="42"/>
    </row>
    <row r="8" spans="1:4" ht="29.25" customHeight="1" thickBot="1">
      <c r="A8" s="29" t="s">
        <v>42</v>
      </c>
      <c r="B8" s="29" t="s">
        <v>43</v>
      </c>
      <c r="C8" s="42"/>
      <c r="D8" s="42"/>
    </row>
    <row r="9" spans="1:4" ht="35.25" customHeight="1" thickBot="1">
      <c r="A9" s="29" t="s">
        <v>44</v>
      </c>
      <c r="B9" s="29" t="s">
        <v>45</v>
      </c>
      <c r="C9" s="42">
        <v>118</v>
      </c>
      <c r="D9" s="42">
        <v>112</v>
      </c>
    </row>
    <row r="10" spans="1:4" ht="12" thickBot="1">
      <c r="A10" s="29"/>
      <c r="B10" s="29" t="s">
        <v>46</v>
      </c>
      <c r="C10" s="42">
        <v>10</v>
      </c>
      <c r="D10" s="42">
        <v>11</v>
      </c>
    </row>
    <row r="11" spans="1:4" ht="12" thickBot="1">
      <c r="A11" s="29" t="s">
        <v>156</v>
      </c>
      <c r="B11" s="29" t="s">
        <v>48</v>
      </c>
      <c r="C11" s="42"/>
      <c r="D11" s="42"/>
    </row>
    <row r="12" spans="1:4" ht="12" thickBot="1">
      <c r="A12" s="28" t="s">
        <v>145</v>
      </c>
      <c r="B12" s="28" t="s">
        <v>157</v>
      </c>
      <c r="C12" s="41">
        <f>SUM(C13:C15,C19:C22)</f>
        <v>11957</v>
      </c>
      <c r="D12" s="41">
        <f>SUM(D13:D15,D19:D22)</f>
        <v>16481</v>
      </c>
    </row>
    <row r="13" spans="1:4" ht="23.25" thickBot="1">
      <c r="A13" s="29" t="s">
        <v>198</v>
      </c>
      <c r="B13" s="29" t="s">
        <v>50</v>
      </c>
      <c r="C13" s="42"/>
      <c r="D13" s="42"/>
    </row>
    <row r="14" spans="1:4" ht="12" thickBot="1">
      <c r="A14" s="29" t="s">
        <v>59</v>
      </c>
      <c r="B14" s="29" t="s">
        <v>58</v>
      </c>
      <c r="C14" s="42">
        <v>629</v>
      </c>
      <c r="D14" s="42">
        <v>1898</v>
      </c>
    </row>
    <row r="15" spans="1:4" ht="12" thickBot="1">
      <c r="A15" s="29"/>
      <c r="B15" s="29" t="s">
        <v>61</v>
      </c>
      <c r="C15" s="42">
        <f>SUM(C16:C18)</f>
        <v>6397</v>
      </c>
      <c r="D15" s="42">
        <f>SUM(D16:D18)</f>
        <v>7065</v>
      </c>
    </row>
    <row r="16" spans="1:4" ht="24" customHeight="1" thickBot="1">
      <c r="A16" s="29" t="s">
        <v>164</v>
      </c>
      <c r="B16" s="29" t="s">
        <v>165</v>
      </c>
      <c r="C16" s="42">
        <v>5555</v>
      </c>
      <c r="D16" s="42">
        <v>6076</v>
      </c>
    </row>
    <row r="17" spans="1:4" ht="12" thickBot="1">
      <c r="A17" s="29"/>
      <c r="B17" s="29" t="s">
        <v>166</v>
      </c>
      <c r="C17" s="42"/>
      <c r="D17" s="42"/>
    </row>
    <row r="18" spans="1:4" ht="12" thickBot="1">
      <c r="A18" s="29" t="s">
        <v>65</v>
      </c>
      <c r="B18" s="29" t="s">
        <v>167</v>
      </c>
      <c r="C18" s="42">
        <v>842</v>
      </c>
      <c r="D18" s="42">
        <v>989</v>
      </c>
    </row>
    <row r="19" spans="1:4" ht="46.5" customHeight="1" thickBot="1">
      <c r="A19" s="29" t="s">
        <v>67</v>
      </c>
      <c r="B19" s="29" t="s">
        <v>68</v>
      </c>
      <c r="C19" s="42"/>
      <c r="D19" s="42"/>
    </row>
    <row r="20" spans="1:4" ht="52.5" customHeight="1" thickBot="1">
      <c r="A20" s="29" t="s">
        <v>69</v>
      </c>
      <c r="B20" s="29" t="s">
        <v>70</v>
      </c>
      <c r="C20" s="42">
        <v>4456</v>
      </c>
      <c r="D20" s="42">
        <v>4328</v>
      </c>
    </row>
    <row r="21" spans="1:4" ht="12" thickBot="1">
      <c r="A21" s="29" t="s">
        <v>71</v>
      </c>
      <c r="B21" s="29" t="s">
        <v>72</v>
      </c>
      <c r="C21" s="42"/>
      <c r="D21" s="42"/>
    </row>
    <row r="22" spans="1:4" ht="12" thickBot="1">
      <c r="A22" s="29"/>
      <c r="B22" s="29" t="s">
        <v>73</v>
      </c>
      <c r="C22" s="42">
        <v>475</v>
      </c>
      <c r="D22" s="42">
        <v>3190</v>
      </c>
    </row>
    <row r="23" spans="1:4" ht="25.5" customHeight="1" thickBot="1">
      <c r="A23" s="43"/>
      <c r="B23" s="43" t="s">
        <v>74</v>
      </c>
      <c r="C23" s="44">
        <f>C4+C12</f>
        <v>113087</v>
      </c>
      <c r="D23" s="44">
        <f>D4+D12</f>
        <v>118563</v>
      </c>
    </row>
    <row r="24" spans="1:4" ht="12" thickBot="1">
      <c r="A24" s="28" t="s">
        <v>145</v>
      </c>
      <c r="B24" s="28" t="s">
        <v>168</v>
      </c>
      <c r="C24" s="41">
        <f>C25+C35+C36</f>
        <v>-47465</v>
      </c>
      <c r="D24" s="41">
        <f>D25+D35+D36</f>
        <v>-37932</v>
      </c>
    </row>
    <row r="25" spans="1:4" ht="12" thickBot="1">
      <c r="A25" s="29"/>
      <c r="B25" s="29" t="s">
        <v>76</v>
      </c>
      <c r="C25" s="42">
        <f>SUM(C26:C34)</f>
        <v>-47465</v>
      </c>
      <c r="D25" s="42">
        <f>SUM(D26:D34)</f>
        <v>-37932</v>
      </c>
    </row>
    <row r="26" spans="1:4" ht="12" thickBot="1">
      <c r="A26" s="29" t="s">
        <v>169</v>
      </c>
      <c r="B26" s="29" t="s">
        <v>170</v>
      </c>
      <c r="C26" s="42">
        <v>60</v>
      </c>
      <c r="D26" s="42">
        <v>60</v>
      </c>
    </row>
    <row r="27" spans="1:4" ht="12" thickBot="1">
      <c r="A27" s="29"/>
      <c r="B27" s="29" t="s">
        <v>171</v>
      </c>
      <c r="C27" s="42"/>
      <c r="D27" s="42"/>
    </row>
    <row r="28" spans="1:4" ht="12" thickBot="1">
      <c r="A28" s="29" t="s">
        <v>172</v>
      </c>
      <c r="B28" s="29" t="s">
        <v>173</v>
      </c>
      <c r="C28" s="42">
        <v>-1</v>
      </c>
      <c r="D28" s="42">
        <v>0</v>
      </c>
    </row>
    <row r="29" spans="1:4" ht="12" thickBot="1">
      <c r="A29" s="29" t="s">
        <v>82</v>
      </c>
      <c r="B29" s="29" t="s">
        <v>174</v>
      </c>
      <c r="C29" s="42"/>
      <c r="D29" s="42"/>
    </row>
    <row r="30" spans="1:4" ht="12" thickBot="1">
      <c r="A30" s="29" t="s">
        <v>84</v>
      </c>
      <c r="B30" s="29" t="s">
        <v>175</v>
      </c>
      <c r="C30" s="42">
        <v>-37991</v>
      </c>
      <c r="D30" s="42">
        <v>-22223</v>
      </c>
    </row>
    <row r="31" spans="1:4" ht="12" thickBot="1">
      <c r="A31" s="29"/>
      <c r="B31" s="29" t="s">
        <v>176</v>
      </c>
      <c r="C31" s="42"/>
      <c r="D31" s="42"/>
    </row>
    <row r="32" spans="1:4" ht="12" thickBot="1">
      <c r="A32" s="29"/>
      <c r="B32" s="29" t="s">
        <v>177</v>
      </c>
      <c r="C32" s="42">
        <v>-9533</v>
      </c>
      <c r="D32" s="42">
        <v>-15769</v>
      </c>
    </row>
    <row r="33" spans="1:4" ht="12" thickBot="1">
      <c r="A33" s="29" t="s">
        <v>88</v>
      </c>
      <c r="B33" s="29" t="s">
        <v>178</v>
      </c>
      <c r="C33" s="42"/>
      <c r="D33" s="42"/>
    </row>
    <row r="34" spans="1:4" ht="12" thickBot="1">
      <c r="A34" s="29"/>
      <c r="B34" s="29" t="s">
        <v>179</v>
      </c>
      <c r="C34" s="42"/>
      <c r="D34" s="42"/>
    </row>
    <row r="35" spans="1:4" ht="12" thickBot="1">
      <c r="A35" s="29" t="s">
        <v>91</v>
      </c>
      <c r="B35" s="29" t="s">
        <v>92</v>
      </c>
      <c r="C35" s="42"/>
      <c r="D35" s="42"/>
    </row>
    <row r="36" spans="1:4" ht="12" thickBot="1">
      <c r="A36" s="29" t="s">
        <v>93</v>
      </c>
      <c r="B36" s="29" t="s">
        <v>94</v>
      </c>
      <c r="C36" s="42"/>
      <c r="D36" s="42"/>
    </row>
    <row r="37" spans="1:4" ht="12" thickBot="1">
      <c r="A37" s="28" t="s">
        <v>145</v>
      </c>
      <c r="B37" s="28" t="s">
        <v>180</v>
      </c>
      <c r="C37" s="41">
        <f>SUM(C38:C39,C44:C48)</f>
        <v>136005</v>
      </c>
      <c r="D37" s="41">
        <f>SUM(D38:D39,D44:D48)</f>
        <v>131895</v>
      </c>
    </row>
    <row r="38" spans="1:4" ht="12" thickBot="1">
      <c r="A38" s="29" t="s">
        <v>99</v>
      </c>
      <c r="B38" s="29" t="s">
        <v>96</v>
      </c>
      <c r="C38" s="42">
        <v>2446</v>
      </c>
      <c r="D38" s="42">
        <v>2389</v>
      </c>
    </row>
    <row r="39" spans="1:4" ht="12" thickBot="1">
      <c r="A39" s="29"/>
      <c r="B39" s="29" t="s">
        <v>101</v>
      </c>
      <c r="C39" s="42">
        <f>SUM(C40:C43)</f>
        <v>240</v>
      </c>
      <c r="D39" s="42">
        <f>SUM(D40:D43)</f>
        <v>242</v>
      </c>
    </row>
    <row r="40" spans="1:4" ht="12" thickBot="1">
      <c r="A40" s="29" t="s">
        <v>102</v>
      </c>
      <c r="B40" s="29" t="s">
        <v>184</v>
      </c>
      <c r="C40" s="42"/>
      <c r="D40" s="42"/>
    </row>
    <row r="41" spans="1:4" ht="12" thickBot="1">
      <c r="A41" s="29" t="s">
        <v>104</v>
      </c>
      <c r="B41" s="29" t="s">
        <v>185</v>
      </c>
      <c r="C41" s="42"/>
      <c r="D41" s="42"/>
    </row>
    <row r="42" spans="1:4" ht="12" thickBot="1">
      <c r="A42" s="29" t="s">
        <v>106</v>
      </c>
      <c r="B42" s="29" t="s">
        <v>186</v>
      </c>
      <c r="C42" s="42"/>
      <c r="D42" s="42"/>
    </row>
    <row r="43" spans="1:4" ht="18" customHeight="1" thickBot="1">
      <c r="A43" s="29" t="s">
        <v>108</v>
      </c>
      <c r="B43" s="29" t="s">
        <v>187</v>
      </c>
      <c r="C43" s="42">
        <v>240</v>
      </c>
      <c r="D43" s="42">
        <v>242</v>
      </c>
    </row>
    <row r="44" spans="1:4" ht="12" thickBot="1">
      <c r="A44" s="29" t="s">
        <v>110</v>
      </c>
      <c r="B44" s="29" t="s">
        <v>111</v>
      </c>
      <c r="C44" s="42">
        <v>133319</v>
      </c>
      <c r="D44" s="42">
        <v>129264</v>
      </c>
    </row>
    <row r="45" spans="1:4" ht="12" thickBot="1">
      <c r="A45" s="29" t="s">
        <v>112</v>
      </c>
      <c r="B45" s="29" t="s">
        <v>113</v>
      </c>
      <c r="C45" s="42"/>
      <c r="D45" s="42"/>
    </row>
    <row r="46" spans="1:4" ht="12" thickBot="1">
      <c r="A46" s="29" t="s">
        <v>114</v>
      </c>
      <c r="B46" s="29" t="s">
        <v>115</v>
      </c>
      <c r="C46" s="42"/>
      <c r="D46" s="42"/>
    </row>
    <row r="47" spans="1:4" ht="12" thickBot="1">
      <c r="A47" s="29" t="s">
        <v>188</v>
      </c>
      <c r="B47" s="29" t="s">
        <v>117</v>
      </c>
      <c r="C47" s="42"/>
      <c r="D47" s="42"/>
    </row>
    <row r="48" spans="1:4" ht="12" thickBot="1">
      <c r="A48" s="29" t="s">
        <v>189</v>
      </c>
      <c r="B48" s="29" t="s">
        <v>119</v>
      </c>
      <c r="C48" s="42"/>
      <c r="D48" s="42"/>
    </row>
    <row r="49" spans="1:4" ht="12" thickBot="1">
      <c r="A49" s="28" t="s">
        <v>145</v>
      </c>
      <c r="B49" s="28" t="s">
        <v>190</v>
      </c>
      <c r="C49" s="41">
        <f>SUM(C50:C52,C57:C58,C61:C62)</f>
        <v>24547</v>
      </c>
      <c r="D49" s="41">
        <f>SUM(D50:D52,D57:D58,D61:D62)</f>
        <v>24600</v>
      </c>
    </row>
    <row r="50" spans="1:4" ht="12" thickBot="1">
      <c r="A50" s="29" t="s">
        <v>121</v>
      </c>
      <c r="B50" s="29" t="s">
        <v>122</v>
      </c>
      <c r="C50" s="42"/>
      <c r="D50" s="42"/>
    </row>
    <row r="51" spans="1:4" ht="12" thickBot="1">
      <c r="A51" s="29" t="s">
        <v>124</v>
      </c>
      <c r="B51" s="29" t="s">
        <v>123</v>
      </c>
      <c r="C51" s="42"/>
      <c r="D51" s="42"/>
    </row>
    <row r="52" spans="1:4" ht="12" thickBot="1">
      <c r="A52" s="29"/>
      <c r="B52" s="29" t="s">
        <v>125</v>
      </c>
      <c r="C52" s="42">
        <f>SUM(C53:C56)</f>
        <v>94</v>
      </c>
      <c r="D52" s="42">
        <f>SUM(D53:D56)</f>
        <v>155</v>
      </c>
    </row>
    <row r="53" spans="1:4" ht="12" thickBot="1">
      <c r="A53" s="29" t="s">
        <v>126</v>
      </c>
      <c r="B53" s="29" t="s">
        <v>184</v>
      </c>
      <c r="C53" s="42"/>
      <c r="D53" s="42"/>
    </row>
    <row r="54" spans="1:4" ht="12" thickBot="1">
      <c r="A54" s="29" t="s">
        <v>127</v>
      </c>
      <c r="B54" s="29" t="s">
        <v>185</v>
      </c>
      <c r="C54" s="42"/>
      <c r="D54" s="42"/>
    </row>
    <row r="55" spans="1:4" ht="12" thickBot="1">
      <c r="A55" s="29" t="s">
        <v>128</v>
      </c>
      <c r="B55" s="29" t="s">
        <v>186</v>
      </c>
      <c r="C55" s="42"/>
      <c r="D55" s="42"/>
    </row>
    <row r="56" spans="1:4" ht="42" customHeight="1" thickBot="1">
      <c r="A56" s="29" t="s">
        <v>129</v>
      </c>
      <c r="B56" s="29" t="s">
        <v>191</v>
      </c>
      <c r="C56" s="42">
        <v>94</v>
      </c>
      <c r="D56" s="42">
        <v>155</v>
      </c>
    </row>
    <row r="57" spans="1:4" ht="31.5" customHeight="1" thickBot="1">
      <c r="A57" s="29" t="s">
        <v>131</v>
      </c>
      <c r="B57" s="29" t="s">
        <v>132</v>
      </c>
      <c r="C57" s="42">
        <v>1309</v>
      </c>
      <c r="D57" s="42">
        <v>2555</v>
      </c>
    </row>
    <row r="58" spans="1:4" ht="12" thickBot="1">
      <c r="A58" s="29"/>
      <c r="B58" s="29" t="s">
        <v>133</v>
      </c>
      <c r="C58" s="42">
        <f>SUM(C59:C60)</f>
        <v>23144</v>
      </c>
      <c r="D58" s="42">
        <f>SUM(D59:D60)</f>
        <v>21890</v>
      </c>
    </row>
    <row r="59" spans="1:4" ht="12" thickBot="1">
      <c r="A59" s="29" t="s">
        <v>134</v>
      </c>
      <c r="B59" s="29" t="s">
        <v>192</v>
      </c>
      <c r="C59" s="42">
        <v>1536</v>
      </c>
      <c r="D59" s="42">
        <v>2502</v>
      </c>
    </row>
    <row r="60" spans="1:4" ht="12" thickBot="1">
      <c r="A60" s="29" t="s">
        <v>136</v>
      </c>
      <c r="B60" s="29" t="s">
        <v>193</v>
      </c>
      <c r="C60" s="42">
        <v>21608</v>
      </c>
      <c r="D60" s="42">
        <v>19388</v>
      </c>
    </row>
    <row r="61" spans="1:4" ht="12" thickBot="1">
      <c r="A61" s="29" t="s">
        <v>138</v>
      </c>
      <c r="B61" s="29" t="s">
        <v>139</v>
      </c>
      <c r="C61" s="42"/>
      <c r="D61" s="42"/>
    </row>
    <row r="62" spans="1:4" ht="12" thickBot="1">
      <c r="A62" s="29" t="s">
        <v>194</v>
      </c>
      <c r="B62" s="29" t="s">
        <v>141</v>
      </c>
      <c r="C62" s="42"/>
      <c r="D62" s="42"/>
    </row>
    <row r="63" spans="1:4" ht="23.25" customHeight="1" thickBot="1">
      <c r="A63" s="43"/>
      <c r="B63" s="43" t="s">
        <v>142</v>
      </c>
      <c r="C63" s="44">
        <f>C24+C37+C49</f>
        <v>113087</v>
      </c>
      <c r="D63" s="44">
        <f>D24+D37+D49</f>
        <v>118563</v>
      </c>
    </row>
    <row r="66" ht="11.25">
      <c r="A66" s="38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26"/>
      <c r="D2" s="26"/>
    </row>
    <row r="3" spans="1:4" ht="15" thickBot="1">
      <c r="A3" s="26" t="s">
        <v>145</v>
      </c>
      <c r="B3" s="26" t="s">
        <v>147</v>
      </c>
      <c r="C3" s="16">
        <v>44742</v>
      </c>
      <c r="D3" s="16">
        <v>44561</v>
      </c>
    </row>
    <row r="4" spans="1:4" ht="18.75" customHeight="1" thickBot="1">
      <c r="A4" s="28" t="s">
        <v>145</v>
      </c>
      <c r="B4" s="28" t="s">
        <v>148</v>
      </c>
      <c r="C4" s="17">
        <f>SUM(C5:C11)</f>
        <v>2927</v>
      </c>
      <c r="D4" s="17">
        <f>SUM(D5:D11)</f>
        <v>2951</v>
      </c>
    </row>
    <row r="5" spans="1:4" ht="34.5" thickBot="1">
      <c r="A5" s="29" t="s">
        <v>195</v>
      </c>
      <c r="B5" s="29" t="s">
        <v>25</v>
      </c>
      <c r="C5" s="18">
        <v>29</v>
      </c>
      <c r="D5" s="18">
        <v>30</v>
      </c>
    </row>
    <row r="6" spans="1:4" ht="45.75" thickBot="1">
      <c r="A6" s="29" t="s">
        <v>196</v>
      </c>
      <c r="B6" s="29" t="s">
        <v>33</v>
      </c>
      <c r="C6" s="18">
        <v>2278</v>
      </c>
      <c r="D6" s="18">
        <v>2301</v>
      </c>
    </row>
    <row r="7" spans="1:4" ht="15" thickBot="1">
      <c r="A7" s="29" t="s">
        <v>197</v>
      </c>
      <c r="B7" s="29" t="s">
        <v>38</v>
      </c>
      <c r="C7" s="18">
        <v>5</v>
      </c>
      <c r="D7" s="18">
        <v>5</v>
      </c>
    </row>
    <row r="8" spans="1:4" ht="29.25" customHeight="1" thickBot="1">
      <c r="A8" s="29" t="s">
        <v>42</v>
      </c>
      <c r="B8" s="29" t="s">
        <v>43</v>
      </c>
      <c r="C8" s="18"/>
      <c r="D8" s="18"/>
    </row>
    <row r="9" spans="1:4" ht="35.25" customHeight="1" thickBot="1">
      <c r="A9" s="29" t="s">
        <v>44</v>
      </c>
      <c r="B9" s="29" t="s">
        <v>45</v>
      </c>
      <c r="C9" s="18">
        <v>7</v>
      </c>
      <c r="D9" s="18">
        <v>7</v>
      </c>
    </row>
    <row r="10" spans="1:4" ht="15" thickBot="1">
      <c r="A10" s="29"/>
      <c r="B10" s="29" t="s">
        <v>46</v>
      </c>
      <c r="C10" s="18">
        <v>608</v>
      </c>
      <c r="D10" s="18">
        <v>608</v>
      </c>
    </row>
    <row r="11" spans="1:4" ht="15" thickBot="1">
      <c r="A11" s="29" t="s">
        <v>156</v>
      </c>
      <c r="B11" s="29" t="s">
        <v>48</v>
      </c>
      <c r="C11" s="18"/>
      <c r="D11" s="18"/>
    </row>
    <row r="12" spans="1:4" ht="15" thickBot="1">
      <c r="A12" s="28" t="s">
        <v>145</v>
      </c>
      <c r="B12" s="28" t="s">
        <v>157</v>
      </c>
      <c r="C12" s="17">
        <f>SUM(C13:C15,C19:C22)</f>
        <v>7849</v>
      </c>
      <c r="D12" s="17">
        <f>SUM(D13:D15,D19:D22)</f>
        <v>9403</v>
      </c>
    </row>
    <row r="13" spans="1:4" ht="23.25" thickBot="1">
      <c r="A13" s="29" t="s">
        <v>198</v>
      </c>
      <c r="B13" s="29" t="s">
        <v>50</v>
      </c>
      <c r="C13" s="18"/>
      <c r="D13" s="18"/>
    </row>
    <row r="14" spans="1:4" ht="15" thickBot="1">
      <c r="A14" s="29" t="s">
        <v>59</v>
      </c>
      <c r="B14" s="29" t="s">
        <v>58</v>
      </c>
      <c r="C14" s="18">
        <v>2074</v>
      </c>
      <c r="D14" s="18">
        <v>1880</v>
      </c>
    </row>
    <row r="15" spans="1:4" ht="15" thickBot="1">
      <c r="A15" s="29"/>
      <c r="B15" s="29" t="s">
        <v>61</v>
      </c>
      <c r="C15" s="18">
        <f>SUM(C16:C18)</f>
        <v>1984</v>
      </c>
      <c r="D15" s="18">
        <f>SUM(D16:D18)</f>
        <v>1933</v>
      </c>
    </row>
    <row r="16" spans="1:4" ht="24" customHeight="1" thickBot="1">
      <c r="A16" s="29" t="s">
        <v>164</v>
      </c>
      <c r="B16" s="29" t="s">
        <v>165</v>
      </c>
      <c r="C16" s="18">
        <v>1983</v>
      </c>
      <c r="D16" s="18">
        <f>1933</f>
        <v>1933</v>
      </c>
    </row>
    <row r="17" spans="1:4" ht="15" thickBot="1">
      <c r="A17" s="29"/>
      <c r="B17" s="29" t="s">
        <v>166</v>
      </c>
      <c r="C17" s="18"/>
      <c r="D17" s="18"/>
    </row>
    <row r="18" spans="1:4" ht="15" thickBot="1">
      <c r="A18" s="29" t="s">
        <v>65</v>
      </c>
      <c r="B18" s="29" t="s">
        <v>167</v>
      </c>
      <c r="C18" s="18">
        <v>1</v>
      </c>
      <c r="D18" s="18">
        <v>0</v>
      </c>
    </row>
    <row r="19" spans="1:4" ht="46.5" customHeight="1" thickBot="1">
      <c r="A19" s="29" t="s">
        <v>67</v>
      </c>
      <c r="B19" s="29" t="s">
        <v>68</v>
      </c>
      <c r="C19" s="18"/>
      <c r="D19" s="18"/>
    </row>
    <row r="20" spans="1:4" ht="52.5" customHeight="1" thickBot="1">
      <c r="A20" s="29" t="s">
        <v>69</v>
      </c>
      <c r="B20" s="29" t="s">
        <v>70</v>
      </c>
      <c r="C20" s="18"/>
      <c r="D20" s="18"/>
    </row>
    <row r="21" spans="1:4" ht="15" thickBot="1">
      <c r="A21" s="29" t="s">
        <v>71</v>
      </c>
      <c r="B21" s="29" t="s">
        <v>72</v>
      </c>
      <c r="C21" s="18">
        <v>0</v>
      </c>
      <c r="D21" s="18">
        <v>2</v>
      </c>
    </row>
    <row r="22" spans="1:4" ht="15" thickBot="1">
      <c r="A22" s="29"/>
      <c r="B22" s="29" t="s">
        <v>73</v>
      </c>
      <c r="C22" s="18">
        <v>3791</v>
      </c>
      <c r="D22" s="18">
        <v>5588</v>
      </c>
    </row>
    <row r="23" spans="1:4" ht="25.5" customHeight="1" thickBot="1">
      <c r="A23" s="30"/>
      <c r="B23" s="30" t="s">
        <v>74</v>
      </c>
      <c r="C23" s="19">
        <f>C4+C12</f>
        <v>10776</v>
      </c>
      <c r="D23" s="19">
        <f>D4+D12</f>
        <v>12354</v>
      </c>
    </row>
    <row r="24" spans="1:4" ht="15" thickBot="1">
      <c r="A24" s="28" t="s">
        <v>145</v>
      </c>
      <c r="B24" s="28" t="s">
        <v>168</v>
      </c>
      <c r="C24" s="17">
        <f>C25+C35+C36</f>
        <v>9541</v>
      </c>
      <c r="D24" s="17">
        <f>D25+D35+D36</f>
        <v>9294</v>
      </c>
    </row>
    <row r="25" spans="1:4" ht="15" thickBot="1">
      <c r="A25" s="29"/>
      <c r="B25" s="29" t="s">
        <v>76</v>
      </c>
      <c r="C25" s="18">
        <f>SUM(C26:C34)</f>
        <v>9501</v>
      </c>
      <c r="D25" s="18">
        <f>SUM(D26:D34)</f>
        <v>9254</v>
      </c>
    </row>
    <row r="26" spans="1:4" ht="15" thickBot="1">
      <c r="A26" s="29" t="s">
        <v>169</v>
      </c>
      <c r="B26" s="29" t="s">
        <v>170</v>
      </c>
      <c r="C26" s="18">
        <v>11600</v>
      </c>
      <c r="D26" s="18">
        <v>11600</v>
      </c>
    </row>
    <row r="27" spans="1:4" ht="15" thickBot="1">
      <c r="A27" s="29"/>
      <c r="B27" s="29" t="s">
        <v>171</v>
      </c>
      <c r="C27" s="18"/>
      <c r="D27" s="18"/>
    </row>
    <row r="28" spans="1:4" ht="15" thickBot="1">
      <c r="A28" s="29" t="s">
        <v>172</v>
      </c>
      <c r="B28" s="29" t="s">
        <v>173</v>
      </c>
      <c r="C28" s="18">
        <v>-415</v>
      </c>
      <c r="D28" s="18">
        <v>-415</v>
      </c>
    </row>
    <row r="29" spans="1:4" ht="15" thickBot="1">
      <c r="A29" s="29" t="s">
        <v>82</v>
      </c>
      <c r="B29" s="29" t="s">
        <v>174</v>
      </c>
      <c r="C29" s="18"/>
      <c r="D29" s="18"/>
    </row>
    <row r="30" spans="1:4" ht="15" thickBot="1">
      <c r="A30" s="29" t="s">
        <v>84</v>
      </c>
      <c r="B30" s="29" t="s">
        <v>175</v>
      </c>
      <c r="C30" s="18">
        <v>-1931</v>
      </c>
      <c r="D30" s="18">
        <v>-2028</v>
      </c>
    </row>
    <row r="31" spans="1:4" ht="15" thickBot="1">
      <c r="A31" s="29"/>
      <c r="B31" s="29" t="s">
        <v>176</v>
      </c>
      <c r="C31" s="18"/>
      <c r="D31" s="18"/>
    </row>
    <row r="32" spans="1:4" ht="15" thickBot="1">
      <c r="A32" s="29"/>
      <c r="B32" s="29" t="s">
        <v>177</v>
      </c>
      <c r="C32" s="18">
        <v>247</v>
      </c>
      <c r="D32" s="18">
        <v>97</v>
      </c>
    </row>
    <row r="33" spans="1:4" ht="15" thickBot="1">
      <c r="A33" s="29" t="s">
        <v>88</v>
      </c>
      <c r="B33" s="29" t="s">
        <v>178</v>
      </c>
      <c r="C33" s="18"/>
      <c r="D33" s="18"/>
    </row>
    <row r="34" spans="1:4" ht="15" thickBot="1">
      <c r="A34" s="29"/>
      <c r="B34" s="29" t="s">
        <v>179</v>
      </c>
      <c r="C34" s="18"/>
      <c r="D34" s="18"/>
    </row>
    <row r="35" spans="1:4" ht="15" thickBot="1">
      <c r="A35" s="29" t="s">
        <v>91</v>
      </c>
      <c r="B35" s="29" t="s">
        <v>92</v>
      </c>
      <c r="C35" s="18"/>
      <c r="D35" s="18"/>
    </row>
    <row r="36" spans="1:4" ht="15" thickBot="1">
      <c r="A36" s="29" t="s">
        <v>93</v>
      </c>
      <c r="B36" s="29" t="s">
        <v>94</v>
      </c>
      <c r="C36" s="18">
        <v>40</v>
      </c>
      <c r="D36" s="18">
        <v>40</v>
      </c>
    </row>
    <row r="37" spans="1:4" ht="15" thickBot="1">
      <c r="A37" s="28" t="s">
        <v>145</v>
      </c>
      <c r="B37" s="28" t="s">
        <v>180</v>
      </c>
      <c r="C37" s="17">
        <f>SUM(C38:C39,C44:C48)</f>
        <v>193</v>
      </c>
      <c r="D37" s="17">
        <f>SUM(D38:D39,D44:D48)</f>
        <v>594</v>
      </c>
    </row>
    <row r="38" spans="1:4" ht="15" thickBot="1">
      <c r="A38" s="29" t="s">
        <v>99</v>
      </c>
      <c r="B38" s="29" t="s">
        <v>96</v>
      </c>
      <c r="C38" s="18">
        <v>17</v>
      </c>
      <c r="D38" s="18">
        <v>418</v>
      </c>
    </row>
    <row r="39" spans="1:4" ht="15" thickBot="1">
      <c r="A39" s="29"/>
      <c r="B39" s="29" t="s">
        <v>101</v>
      </c>
      <c r="C39" s="18">
        <v>163</v>
      </c>
      <c r="D39" s="18">
        <f>SUM(D40:D43)</f>
        <v>163</v>
      </c>
    </row>
    <row r="40" spans="1:4" ht="15" thickBot="1">
      <c r="A40" s="29" t="s">
        <v>102</v>
      </c>
      <c r="B40" s="29" t="s">
        <v>184</v>
      </c>
      <c r="C40" s="18"/>
      <c r="D40" s="18"/>
    </row>
    <row r="41" spans="1:4" ht="15" thickBot="1">
      <c r="A41" s="29" t="s">
        <v>104</v>
      </c>
      <c r="B41" s="29" t="s">
        <v>185</v>
      </c>
      <c r="C41" s="18"/>
      <c r="D41" s="18"/>
    </row>
    <row r="42" spans="1:4" ht="15" thickBot="1">
      <c r="A42" s="29" t="s">
        <v>106</v>
      </c>
      <c r="B42" s="29" t="s">
        <v>186</v>
      </c>
      <c r="C42" s="18"/>
      <c r="D42" s="18"/>
    </row>
    <row r="43" spans="1:4" ht="18" customHeight="1" thickBot="1">
      <c r="A43" s="29" t="s">
        <v>108</v>
      </c>
      <c r="B43" s="29" t="s">
        <v>187</v>
      </c>
      <c r="C43" s="18">
        <v>161</v>
      </c>
      <c r="D43" s="18">
        <v>163</v>
      </c>
    </row>
    <row r="44" spans="1:4" ht="15" thickBot="1">
      <c r="A44" s="29" t="s">
        <v>110</v>
      </c>
      <c r="B44" s="29" t="s">
        <v>111</v>
      </c>
      <c r="C44" s="18"/>
      <c r="D44" s="18"/>
    </row>
    <row r="45" spans="1:4" ht="15" thickBot="1">
      <c r="A45" s="29" t="s">
        <v>112</v>
      </c>
      <c r="B45" s="29" t="s">
        <v>113</v>
      </c>
      <c r="C45" s="18">
        <v>13</v>
      </c>
      <c r="D45" s="18">
        <v>13</v>
      </c>
    </row>
    <row r="46" spans="1:4" ht="15" thickBot="1">
      <c r="A46" s="29" t="s">
        <v>114</v>
      </c>
      <c r="B46" s="29" t="s">
        <v>115</v>
      </c>
      <c r="C46" s="18"/>
      <c r="D46" s="18"/>
    </row>
    <row r="47" spans="1:4" ht="15" thickBot="1">
      <c r="A47" s="29" t="s">
        <v>188</v>
      </c>
      <c r="B47" s="29" t="s">
        <v>117</v>
      </c>
      <c r="C47" s="18"/>
      <c r="D47" s="18"/>
    </row>
    <row r="48" spans="1:4" ht="15" thickBot="1">
      <c r="A48" s="29" t="s">
        <v>189</v>
      </c>
      <c r="B48" s="29" t="s">
        <v>119</v>
      </c>
      <c r="C48" s="18"/>
      <c r="D48" s="18"/>
    </row>
    <row r="49" spans="1:4" ht="15" thickBot="1">
      <c r="A49" s="28" t="s">
        <v>145</v>
      </c>
      <c r="B49" s="28" t="s">
        <v>190</v>
      </c>
      <c r="C49" s="17">
        <f>SUM(C50:C52,C57:C58,C61:C62)</f>
        <v>1042</v>
      </c>
      <c r="D49" s="17">
        <f>SUM(D50:D52,D57:D58,D61:D62)</f>
        <v>2466</v>
      </c>
    </row>
    <row r="50" spans="1:4" ht="15" thickBot="1">
      <c r="A50" s="29" t="s">
        <v>121</v>
      </c>
      <c r="B50" s="29" t="s">
        <v>122</v>
      </c>
      <c r="C50" s="18"/>
      <c r="D50" s="18"/>
    </row>
    <row r="51" spans="1:4" ht="15" thickBot="1">
      <c r="A51" s="29" t="s">
        <v>124</v>
      </c>
      <c r="B51" s="29" t="s">
        <v>123</v>
      </c>
      <c r="C51" s="18"/>
      <c r="D51" s="18"/>
    </row>
    <row r="52" spans="1:4" ht="15" thickBot="1">
      <c r="A52" s="29"/>
      <c r="B52" s="29" t="s">
        <v>125</v>
      </c>
      <c r="C52" s="18">
        <f>SUM(C53:C56)</f>
        <v>17</v>
      </c>
      <c r="D52" s="18">
        <f>SUM(D53:D56)</f>
        <v>2</v>
      </c>
    </row>
    <row r="53" spans="1:4" ht="15" thickBot="1">
      <c r="A53" s="29" t="s">
        <v>126</v>
      </c>
      <c r="B53" s="29" t="s">
        <v>184</v>
      </c>
      <c r="C53" s="18"/>
      <c r="D53" s="18"/>
    </row>
    <row r="54" spans="1:4" ht="15" thickBot="1">
      <c r="A54" s="29" t="s">
        <v>127</v>
      </c>
      <c r="B54" s="29" t="s">
        <v>185</v>
      </c>
      <c r="C54" s="18">
        <v>17</v>
      </c>
      <c r="D54" s="18">
        <v>2</v>
      </c>
    </row>
    <row r="55" spans="1:4" ht="15" thickBot="1">
      <c r="A55" s="29" t="s">
        <v>128</v>
      </c>
      <c r="B55" s="29" t="s">
        <v>186</v>
      </c>
      <c r="C55" s="18"/>
      <c r="D55" s="18"/>
    </row>
    <row r="56" spans="1:4" ht="42" customHeight="1" thickBot="1">
      <c r="A56" s="29" t="s">
        <v>129</v>
      </c>
      <c r="B56" s="29" t="s">
        <v>191</v>
      </c>
      <c r="C56" s="18"/>
      <c r="D56" s="18"/>
    </row>
    <row r="57" spans="1:4" ht="31.5" customHeight="1" thickBot="1">
      <c r="A57" s="29" t="s">
        <v>131</v>
      </c>
      <c r="B57" s="29" t="s">
        <v>132</v>
      </c>
      <c r="C57" s="18"/>
      <c r="D57" s="18"/>
    </row>
    <row r="58" spans="1:4" ht="15" thickBot="1">
      <c r="A58" s="29"/>
      <c r="B58" s="29" t="s">
        <v>133</v>
      </c>
      <c r="C58" s="18">
        <f>SUM(C59:C60)</f>
        <v>1025</v>
      </c>
      <c r="D58" s="18">
        <f>SUM(D59:D60)</f>
        <v>2464</v>
      </c>
    </row>
    <row r="59" spans="1:4" ht="15" thickBot="1">
      <c r="A59" s="29" t="s">
        <v>134</v>
      </c>
      <c r="B59" s="29" t="s">
        <v>192</v>
      </c>
      <c r="C59" s="18"/>
      <c r="D59" s="18"/>
    </row>
    <row r="60" spans="1:4" ht="15" thickBot="1">
      <c r="A60" s="29" t="s">
        <v>136</v>
      </c>
      <c r="B60" s="29" t="s">
        <v>193</v>
      </c>
      <c r="C60" s="18">
        <v>1025</v>
      </c>
      <c r="D60" s="18">
        <v>2464</v>
      </c>
    </row>
    <row r="61" spans="1:4" ht="15" thickBot="1">
      <c r="A61" s="29" t="s">
        <v>138</v>
      </c>
      <c r="B61" s="29" t="s">
        <v>139</v>
      </c>
      <c r="C61" s="18"/>
      <c r="D61" s="18"/>
    </row>
    <row r="62" spans="1:4" ht="15" thickBot="1">
      <c r="A62" s="29" t="s">
        <v>194</v>
      </c>
      <c r="B62" s="29" t="s">
        <v>141</v>
      </c>
      <c r="C62" s="18"/>
      <c r="D62" s="18"/>
    </row>
    <row r="63" spans="1:4" ht="23.25" customHeight="1" thickBot="1">
      <c r="A63" s="30"/>
      <c r="B63" s="30" t="s">
        <v>142</v>
      </c>
      <c r="C63" s="19">
        <f>C24+C37+C49</f>
        <v>10776</v>
      </c>
      <c r="D63" s="19">
        <f>D24+D37+D49</f>
        <v>12354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26"/>
      <c r="D2" s="26"/>
    </row>
    <row r="3" spans="1:4" ht="15" thickBot="1">
      <c r="A3" s="26" t="s">
        <v>145</v>
      </c>
      <c r="B3" s="26" t="s">
        <v>147</v>
      </c>
      <c r="C3" s="26" t="s">
        <v>207</v>
      </c>
      <c r="D3" s="26">
        <v>2021</v>
      </c>
    </row>
    <row r="4" spans="1:4" ht="18.75" customHeight="1" thickBot="1">
      <c r="A4" s="28" t="s">
        <v>145</v>
      </c>
      <c r="B4" s="28" t="s">
        <v>148</v>
      </c>
      <c r="C4" s="17">
        <f>SUM(C5:C11)</f>
        <v>286</v>
      </c>
      <c r="D4" s="17">
        <f>SUM(D5:D11)</f>
        <v>271</v>
      </c>
    </row>
    <row r="5" spans="1:4" ht="34.5" thickBot="1">
      <c r="A5" s="29" t="s">
        <v>195</v>
      </c>
      <c r="B5" s="29" t="s">
        <v>25</v>
      </c>
      <c r="C5" s="18"/>
      <c r="D5" s="18"/>
    </row>
    <row r="6" spans="1:4" ht="45.75" thickBot="1">
      <c r="A6" s="29" t="s">
        <v>196</v>
      </c>
      <c r="B6" s="29" t="s">
        <v>33</v>
      </c>
      <c r="C6" s="18">
        <v>284</v>
      </c>
      <c r="D6" s="18">
        <v>269</v>
      </c>
    </row>
    <row r="7" spans="1:4" ht="15" thickBot="1">
      <c r="A7" s="29" t="s">
        <v>197</v>
      </c>
      <c r="B7" s="29" t="s">
        <v>38</v>
      </c>
      <c r="C7" s="18"/>
      <c r="D7" s="18"/>
    </row>
    <row r="8" spans="1:4" ht="29.25" customHeight="1" thickBot="1">
      <c r="A8" s="29" t="s">
        <v>42</v>
      </c>
      <c r="B8" s="29" t="s">
        <v>43</v>
      </c>
      <c r="C8" s="18"/>
      <c r="D8" s="18"/>
    </row>
    <row r="9" spans="1:4" ht="35.25" customHeight="1" thickBot="1">
      <c r="A9" s="29" t="s">
        <v>44</v>
      </c>
      <c r="B9" s="29" t="s">
        <v>45</v>
      </c>
      <c r="C9" s="18">
        <v>2</v>
      </c>
      <c r="D9" s="18">
        <v>2</v>
      </c>
    </row>
    <row r="10" spans="1:4" ht="15" thickBot="1">
      <c r="A10" s="29"/>
      <c r="B10" s="29" t="s">
        <v>46</v>
      </c>
      <c r="C10" s="18"/>
      <c r="D10" s="18"/>
    </row>
    <row r="11" spans="1:4" ht="15" thickBot="1">
      <c r="A11" s="29" t="s">
        <v>156</v>
      </c>
      <c r="B11" s="29" t="s">
        <v>48</v>
      </c>
      <c r="C11" s="18"/>
      <c r="D11" s="18"/>
    </row>
    <row r="12" spans="1:4" ht="15" thickBot="1">
      <c r="A12" s="28" t="s">
        <v>145</v>
      </c>
      <c r="B12" s="28" t="s">
        <v>157</v>
      </c>
      <c r="C12" s="17">
        <f>SUM(C13:C15,C19:C22)</f>
        <v>595</v>
      </c>
      <c r="D12" s="17">
        <f>SUM(D13:D15,D19:D22)</f>
        <v>506</v>
      </c>
    </row>
    <row r="13" spans="1:4" ht="23.25" thickBot="1">
      <c r="A13" s="29" t="s">
        <v>198</v>
      </c>
      <c r="B13" s="29" t="s">
        <v>50</v>
      </c>
      <c r="C13" s="18"/>
      <c r="D13" s="18"/>
    </row>
    <row r="14" spans="1:4" ht="15" thickBot="1">
      <c r="A14" s="29" t="s">
        <v>59</v>
      </c>
      <c r="B14" s="29" t="s">
        <v>58</v>
      </c>
      <c r="C14" s="18">
        <v>1</v>
      </c>
      <c r="D14" s="18">
        <v>3</v>
      </c>
    </row>
    <row r="15" spans="1:4" ht="15" thickBot="1">
      <c r="A15" s="29"/>
      <c r="B15" s="29" t="s">
        <v>61</v>
      </c>
      <c r="C15" s="18">
        <f>SUM(C16:C18)</f>
        <v>283</v>
      </c>
      <c r="D15" s="18">
        <f>SUM(D16:D18)</f>
        <v>177</v>
      </c>
    </row>
    <row r="16" spans="1:4" ht="24" customHeight="1" thickBot="1">
      <c r="A16" s="29" t="s">
        <v>164</v>
      </c>
      <c r="B16" s="29" t="s">
        <v>165</v>
      </c>
      <c r="C16" s="18">
        <v>124</v>
      </c>
      <c r="D16" s="18">
        <v>86</v>
      </c>
    </row>
    <row r="17" spans="1:4" ht="15" thickBot="1">
      <c r="A17" s="29"/>
      <c r="B17" s="29" t="s">
        <v>166</v>
      </c>
      <c r="C17" s="18"/>
      <c r="D17" s="18"/>
    </row>
    <row r="18" spans="1:4" ht="15" thickBot="1">
      <c r="A18" s="29" t="s">
        <v>65</v>
      </c>
      <c r="B18" s="29" t="s">
        <v>167</v>
      </c>
      <c r="C18" s="18">
        <v>159</v>
      </c>
      <c r="D18" s="18">
        <v>91</v>
      </c>
    </row>
    <row r="19" spans="1:4" ht="46.5" customHeight="1" thickBot="1">
      <c r="A19" s="29" t="s">
        <v>67</v>
      </c>
      <c r="B19" s="29" t="s">
        <v>68</v>
      </c>
      <c r="C19" s="18"/>
      <c r="D19" s="18"/>
    </row>
    <row r="20" spans="1:4" ht="52.5" customHeight="1" thickBot="1">
      <c r="A20" s="29" t="s">
        <v>69</v>
      </c>
      <c r="B20" s="29" t="s">
        <v>70</v>
      </c>
      <c r="C20" s="18"/>
      <c r="D20" s="18"/>
    </row>
    <row r="21" spans="1:4" ht="15" thickBot="1">
      <c r="A21" s="29" t="s">
        <v>71</v>
      </c>
      <c r="B21" s="29" t="s">
        <v>72</v>
      </c>
      <c r="C21" s="18">
        <v>4</v>
      </c>
      <c r="D21" s="18">
        <v>1</v>
      </c>
    </row>
    <row r="22" spans="1:4" ht="15" thickBot="1">
      <c r="A22" s="29"/>
      <c r="B22" s="29" t="s">
        <v>73</v>
      </c>
      <c r="C22" s="18">
        <v>307</v>
      </c>
      <c r="D22" s="18">
        <v>325</v>
      </c>
    </row>
    <row r="23" spans="1:4" ht="25.5" customHeight="1" thickBot="1">
      <c r="A23" s="30"/>
      <c r="B23" s="30" t="s">
        <v>74</v>
      </c>
      <c r="C23" s="19">
        <f>C4+C12</f>
        <v>881</v>
      </c>
      <c r="D23" s="19">
        <f>D4+D12</f>
        <v>777</v>
      </c>
    </row>
    <row r="24" spans="1:4" ht="15" thickBot="1">
      <c r="A24" s="28" t="s">
        <v>145</v>
      </c>
      <c r="B24" s="28" t="s">
        <v>168</v>
      </c>
      <c r="C24" s="17">
        <f>C25+C35+C36</f>
        <v>524</v>
      </c>
      <c r="D24" s="17">
        <f>D25+D35+D36</f>
        <v>557</v>
      </c>
    </row>
    <row r="25" spans="1:4" ht="15" thickBot="1">
      <c r="A25" s="29"/>
      <c r="B25" s="29" t="s">
        <v>76</v>
      </c>
      <c r="C25" s="18">
        <f>SUM(C26:C34)</f>
        <v>524</v>
      </c>
      <c r="D25" s="18">
        <f>SUM(D26:D34)</f>
        <v>557</v>
      </c>
    </row>
    <row r="26" spans="1:4" ht="15" thickBot="1">
      <c r="A26" s="29" t="s">
        <v>169</v>
      </c>
      <c r="B26" s="29" t="s">
        <v>170</v>
      </c>
      <c r="C26" s="18">
        <v>60</v>
      </c>
      <c r="D26" s="18">
        <v>60</v>
      </c>
    </row>
    <row r="27" spans="1:4" ht="15" thickBot="1">
      <c r="A27" s="29"/>
      <c r="B27" s="29" t="s">
        <v>171</v>
      </c>
      <c r="C27" s="18"/>
      <c r="D27" s="18"/>
    </row>
    <row r="28" spans="1:4" ht="15" thickBot="1">
      <c r="A28" s="29" t="s">
        <v>172</v>
      </c>
      <c r="B28" s="29" t="s">
        <v>173</v>
      </c>
      <c r="C28" s="18">
        <v>497</v>
      </c>
      <c r="D28" s="18">
        <v>436</v>
      </c>
    </row>
    <row r="29" spans="1:4" ht="15" thickBot="1">
      <c r="A29" s="29" t="s">
        <v>82</v>
      </c>
      <c r="B29" s="29" t="s">
        <v>174</v>
      </c>
      <c r="C29" s="18"/>
      <c r="D29" s="18"/>
    </row>
    <row r="30" spans="1:4" ht="15" thickBot="1">
      <c r="A30" s="29" t="s">
        <v>84</v>
      </c>
      <c r="B30" s="29" t="s">
        <v>175</v>
      </c>
      <c r="C30" s="18"/>
      <c r="D30" s="18"/>
    </row>
    <row r="31" spans="1:4" ht="15" thickBot="1">
      <c r="A31" s="29"/>
      <c r="B31" s="29" t="s">
        <v>176</v>
      </c>
      <c r="C31" s="18"/>
      <c r="D31" s="18"/>
    </row>
    <row r="32" spans="1:4" ht="15" thickBot="1">
      <c r="A32" s="29"/>
      <c r="B32" s="29" t="s">
        <v>177</v>
      </c>
      <c r="C32" s="18">
        <v>-33</v>
      </c>
      <c r="D32" s="18">
        <v>61</v>
      </c>
    </row>
    <row r="33" spans="1:4" ht="15" thickBot="1">
      <c r="A33" s="29" t="s">
        <v>88</v>
      </c>
      <c r="B33" s="29" t="s">
        <v>178</v>
      </c>
      <c r="C33" s="18"/>
      <c r="D33" s="18"/>
    </row>
    <row r="34" spans="1:4" ht="15" thickBot="1">
      <c r="A34" s="29"/>
      <c r="B34" s="29" t="s">
        <v>179</v>
      </c>
      <c r="C34" s="18"/>
      <c r="D34" s="18"/>
    </row>
    <row r="35" spans="1:4" ht="15" thickBot="1">
      <c r="A35" s="29" t="s">
        <v>91</v>
      </c>
      <c r="B35" s="29" t="s">
        <v>92</v>
      </c>
      <c r="C35" s="18"/>
      <c r="D35" s="18"/>
    </row>
    <row r="36" spans="1:4" ht="15" thickBot="1">
      <c r="A36" s="29" t="s">
        <v>93</v>
      </c>
      <c r="B36" s="29" t="s">
        <v>94</v>
      </c>
      <c r="C36" s="18"/>
      <c r="D36" s="18"/>
    </row>
    <row r="37" spans="1:4" ht="15" thickBot="1">
      <c r="A37" s="28" t="s">
        <v>145</v>
      </c>
      <c r="B37" s="28" t="s">
        <v>180</v>
      </c>
      <c r="C37" s="17">
        <f>SUM(C38:C39,C44:C48)</f>
        <v>0</v>
      </c>
      <c r="D37" s="17">
        <f>SUM(D38:D39,D44:D48)</f>
        <v>0</v>
      </c>
    </row>
    <row r="38" spans="1:4" ht="15" thickBot="1">
      <c r="A38" s="29" t="s">
        <v>99</v>
      </c>
      <c r="B38" s="29" t="s">
        <v>96</v>
      </c>
      <c r="C38" s="18"/>
      <c r="D38" s="18"/>
    </row>
    <row r="39" spans="1:4" ht="15" thickBot="1">
      <c r="A39" s="29"/>
      <c r="B39" s="29" t="s">
        <v>101</v>
      </c>
      <c r="C39" s="18">
        <f>SUM(C40:C43)</f>
        <v>0</v>
      </c>
      <c r="D39" s="18">
        <f>SUM(D40:D43)</f>
        <v>0</v>
      </c>
    </row>
    <row r="40" spans="1:4" ht="15" thickBot="1">
      <c r="A40" s="29" t="s">
        <v>102</v>
      </c>
      <c r="B40" s="29" t="s">
        <v>184</v>
      </c>
      <c r="C40" s="18"/>
      <c r="D40" s="18"/>
    </row>
    <row r="41" spans="1:4" ht="15" thickBot="1">
      <c r="A41" s="29" t="s">
        <v>104</v>
      </c>
      <c r="B41" s="29" t="s">
        <v>185</v>
      </c>
      <c r="C41" s="18"/>
      <c r="D41" s="18"/>
    </row>
    <row r="42" spans="1:4" ht="15" thickBot="1">
      <c r="A42" s="29" t="s">
        <v>106</v>
      </c>
      <c r="B42" s="29" t="s">
        <v>186</v>
      </c>
      <c r="C42" s="18"/>
      <c r="D42" s="18"/>
    </row>
    <row r="43" spans="1:4" ht="18" customHeight="1" thickBot="1">
      <c r="A43" s="29" t="s">
        <v>108</v>
      </c>
      <c r="B43" s="29" t="s">
        <v>187</v>
      </c>
      <c r="C43" s="18"/>
      <c r="D43" s="18"/>
    </row>
    <row r="44" spans="1:4" ht="15" thickBot="1">
      <c r="A44" s="29" t="s">
        <v>110</v>
      </c>
      <c r="B44" s="29" t="s">
        <v>111</v>
      </c>
      <c r="C44" s="18"/>
      <c r="D44" s="18"/>
    </row>
    <row r="45" spans="1:4" ht="15" thickBot="1">
      <c r="A45" s="29" t="s">
        <v>112</v>
      </c>
      <c r="B45" s="29" t="s">
        <v>113</v>
      </c>
      <c r="C45" s="18"/>
      <c r="D45" s="18"/>
    </row>
    <row r="46" spans="1:4" ht="15" thickBot="1">
      <c r="A46" s="29" t="s">
        <v>114</v>
      </c>
      <c r="B46" s="29" t="s">
        <v>115</v>
      </c>
      <c r="C46" s="18"/>
      <c r="D46" s="18"/>
    </row>
    <row r="47" spans="1:4" ht="15" thickBot="1">
      <c r="A47" s="29" t="s">
        <v>188</v>
      </c>
      <c r="B47" s="29" t="s">
        <v>117</v>
      </c>
      <c r="C47" s="18"/>
      <c r="D47" s="18"/>
    </row>
    <row r="48" spans="1:4" ht="15" thickBot="1">
      <c r="A48" s="29" t="s">
        <v>189</v>
      </c>
      <c r="B48" s="29" t="s">
        <v>119</v>
      </c>
      <c r="C48" s="18"/>
      <c r="D48" s="18"/>
    </row>
    <row r="49" spans="1:4" ht="15" thickBot="1">
      <c r="A49" s="28" t="s">
        <v>145</v>
      </c>
      <c r="B49" s="28" t="s">
        <v>190</v>
      </c>
      <c r="C49" s="17">
        <f>SUM(C50:C52,C57:C58,C61:C62)</f>
        <v>357</v>
      </c>
      <c r="D49" s="17">
        <f>SUM(D50:D52,D57:D58,D61:D62)</f>
        <v>220</v>
      </c>
    </row>
    <row r="50" spans="1:4" ht="15" thickBot="1">
      <c r="A50" s="29" t="s">
        <v>121</v>
      </c>
      <c r="B50" s="29" t="s">
        <v>122</v>
      </c>
      <c r="C50" s="18"/>
      <c r="D50" s="18"/>
    </row>
    <row r="51" spans="1:4" ht="15" thickBot="1">
      <c r="A51" s="29" t="s">
        <v>124</v>
      </c>
      <c r="B51" s="29" t="s">
        <v>123</v>
      </c>
      <c r="C51" s="18"/>
      <c r="D51" s="18"/>
    </row>
    <row r="52" spans="1:4" ht="15" thickBot="1">
      <c r="A52" s="29"/>
      <c r="B52" s="29" t="s">
        <v>125</v>
      </c>
      <c r="C52" s="18">
        <f>SUM(C53:C56)</f>
        <v>171</v>
      </c>
      <c r="D52" s="18">
        <f>SUM(D53:D56)</f>
        <v>182</v>
      </c>
    </row>
    <row r="53" spans="1:4" ht="15" thickBot="1">
      <c r="A53" s="29" t="s">
        <v>126</v>
      </c>
      <c r="B53" s="29" t="s">
        <v>184</v>
      </c>
      <c r="C53" s="18"/>
      <c r="D53" s="18"/>
    </row>
    <row r="54" spans="1:4" ht="15" thickBot="1">
      <c r="A54" s="29" t="s">
        <v>127</v>
      </c>
      <c r="B54" s="29" t="s">
        <v>185</v>
      </c>
      <c r="C54" s="18"/>
      <c r="D54" s="18"/>
    </row>
    <row r="55" spans="1:4" ht="15" thickBot="1">
      <c r="A55" s="29" t="s">
        <v>128</v>
      </c>
      <c r="B55" s="29" t="s">
        <v>186</v>
      </c>
      <c r="C55" s="18"/>
      <c r="D55" s="18"/>
    </row>
    <row r="56" spans="1:4" ht="42" customHeight="1" thickBot="1">
      <c r="A56" s="29" t="s">
        <v>129</v>
      </c>
      <c r="B56" s="29" t="s">
        <v>191</v>
      </c>
      <c r="C56" s="18">
        <v>171</v>
      </c>
      <c r="D56" s="18">
        <v>182</v>
      </c>
    </row>
    <row r="57" spans="1:4" ht="31.5" customHeight="1" thickBot="1">
      <c r="A57" s="29" t="s">
        <v>131</v>
      </c>
      <c r="B57" s="29" t="s">
        <v>132</v>
      </c>
      <c r="C57" s="18"/>
      <c r="D57" s="18"/>
    </row>
    <row r="58" spans="1:4" ht="15" thickBot="1">
      <c r="A58" s="29"/>
      <c r="B58" s="29" t="s">
        <v>133</v>
      </c>
      <c r="C58" s="18">
        <f>SUM(C59:C60)</f>
        <v>186</v>
      </c>
      <c r="D58" s="18">
        <f>SUM(D59:D60)</f>
        <v>22</v>
      </c>
    </row>
    <row r="59" spans="1:4" ht="15" thickBot="1">
      <c r="A59" s="29" t="s">
        <v>134</v>
      </c>
      <c r="B59" s="29" t="s">
        <v>192</v>
      </c>
      <c r="C59" s="18">
        <v>102</v>
      </c>
      <c r="D59" s="18"/>
    </row>
    <row r="60" spans="1:4" ht="15" thickBot="1">
      <c r="A60" s="29" t="s">
        <v>136</v>
      </c>
      <c r="B60" s="29" t="s">
        <v>193</v>
      </c>
      <c r="C60" s="18">
        <v>84</v>
      </c>
      <c r="D60" s="18">
        <v>22</v>
      </c>
    </row>
    <row r="61" spans="1:4" ht="15" thickBot="1">
      <c r="A61" s="29" t="s">
        <v>138</v>
      </c>
      <c r="B61" s="29" t="s">
        <v>139</v>
      </c>
      <c r="C61" s="18"/>
      <c r="D61" s="18">
        <v>16</v>
      </c>
    </row>
    <row r="62" spans="1:4" ht="15" thickBot="1">
      <c r="A62" s="29" t="s">
        <v>194</v>
      </c>
      <c r="B62" s="29" t="s">
        <v>141</v>
      </c>
      <c r="C62" s="18"/>
      <c r="D62" s="18"/>
    </row>
    <row r="63" spans="1:4" ht="23.25" customHeight="1" thickBot="1">
      <c r="A63" s="30"/>
      <c r="B63" s="30" t="s">
        <v>142</v>
      </c>
      <c r="C63" s="19">
        <f>C24+C37+C49</f>
        <v>881</v>
      </c>
      <c r="D63" s="19">
        <f>D24+D37+D49</f>
        <v>777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57.28125" style="0" customWidth="1"/>
    <col min="3" max="3" width="20.7109375" style="0" customWidth="1"/>
    <col min="4" max="4" width="21.28125" style="0" customWidth="1"/>
    <col min="5" max="5" width="28.57421875" style="21" bestFit="1" customWidth="1"/>
    <col min="6" max="6" width="19.140625" style="21" customWidth="1"/>
    <col min="7" max="8" width="15.28125" style="0" bestFit="1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26"/>
      <c r="D2" s="26"/>
    </row>
    <row r="3" spans="1:4" ht="15" thickBot="1">
      <c r="A3" s="26" t="s">
        <v>145</v>
      </c>
      <c r="B3" s="26" t="s">
        <v>147</v>
      </c>
      <c r="C3" s="26" t="s">
        <v>22</v>
      </c>
      <c r="D3" s="26" t="s">
        <v>23</v>
      </c>
    </row>
    <row r="4" spans="1:4" ht="18.75" customHeight="1" thickBot="1">
      <c r="A4" s="28" t="s">
        <v>145</v>
      </c>
      <c r="B4" s="28" t="s">
        <v>148</v>
      </c>
      <c r="C4" s="17">
        <f>SUM(C5:C11)</f>
        <v>1331252</v>
      </c>
      <c r="D4" s="17">
        <f>SUM(D5:D11)</f>
        <v>1349173</v>
      </c>
    </row>
    <row r="5" spans="1:4" ht="34.5" thickBot="1">
      <c r="A5" s="29" t="s">
        <v>195</v>
      </c>
      <c r="B5" s="29" t="s">
        <v>25</v>
      </c>
      <c r="C5" s="18">
        <v>5592</v>
      </c>
      <c r="D5" s="18">
        <v>5773</v>
      </c>
    </row>
    <row r="6" spans="1:4" ht="45.75" thickBot="1">
      <c r="A6" s="29" t="s">
        <v>196</v>
      </c>
      <c r="B6" s="29" t="s">
        <v>33</v>
      </c>
      <c r="C6" s="18">
        <v>1270031</v>
      </c>
      <c r="D6" s="18">
        <v>1288923</v>
      </c>
    </row>
    <row r="7" spans="1:4" ht="15" thickBot="1">
      <c r="A7" s="29" t="s">
        <v>197</v>
      </c>
      <c r="B7" s="29" t="s">
        <v>38</v>
      </c>
      <c r="C7" s="18"/>
      <c r="D7" s="18"/>
    </row>
    <row r="8" spans="1:4" ht="29.25" customHeight="1" thickBot="1">
      <c r="A8" s="29" t="s">
        <v>42</v>
      </c>
      <c r="B8" s="29" t="s">
        <v>43</v>
      </c>
      <c r="C8" s="18">
        <v>27032</v>
      </c>
      <c r="D8" s="18">
        <v>27032</v>
      </c>
    </row>
    <row r="9" spans="1:4" ht="35.25" customHeight="1" thickBot="1">
      <c r="A9" s="29" t="s">
        <v>44</v>
      </c>
      <c r="B9" s="29" t="s">
        <v>45</v>
      </c>
      <c r="C9" s="18">
        <v>9431</v>
      </c>
      <c r="D9" s="18">
        <v>8279</v>
      </c>
    </row>
    <row r="10" spans="1:4" ht="15" thickBot="1">
      <c r="A10" s="29"/>
      <c r="B10" s="29" t="s">
        <v>46</v>
      </c>
      <c r="C10" s="18">
        <v>759</v>
      </c>
      <c r="D10" s="18">
        <v>759</v>
      </c>
    </row>
    <row r="11" spans="1:4" ht="15" thickBot="1">
      <c r="A11" s="29" t="s">
        <v>156</v>
      </c>
      <c r="B11" s="29" t="s">
        <v>48</v>
      </c>
      <c r="C11" s="18">
        <v>18407</v>
      </c>
      <c r="D11" s="18">
        <v>18407</v>
      </c>
    </row>
    <row r="12" spans="1:4" ht="15" thickBot="1">
      <c r="A12" s="28" t="s">
        <v>145</v>
      </c>
      <c r="B12" s="28" t="s">
        <v>157</v>
      </c>
      <c r="C12" s="17">
        <f>SUM(C13:C15,C19:C22)</f>
        <v>182350</v>
      </c>
      <c r="D12" s="17">
        <f>SUM(D13:D15,D19:D22)</f>
        <v>262972</v>
      </c>
    </row>
    <row r="13" spans="1:4" ht="23.25" thickBot="1">
      <c r="A13" s="29" t="s">
        <v>198</v>
      </c>
      <c r="B13" s="29" t="s">
        <v>50</v>
      </c>
      <c r="C13" s="18"/>
      <c r="D13" s="18"/>
    </row>
    <row r="14" spans="1:4" ht="15" thickBot="1">
      <c r="A14" s="29" t="s">
        <v>59</v>
      </c>
      <c r="B14" s="29" t="s">
        <v>58</v>
      </c>
      <c r="C14" s="18">
        <v>16025</v>
      </c>
      <c r="D14" s="18">
        <v>15530</v>
      </c>
    </row>
    <row r="15" spans="1:4" ht="15" thickBot="1">
      <c r="A15" s="29"/>
      <c r="B15" s="29" t="s">
        <v>61</v>
      </c>
      <c r="C15" s="18">
        <f>SUM(C16:C18)</f>
        <v>48188</v>
      </c>
      <c r="D15" s="18">
        <f>SUM(D16:D18)</f>
        <v>57732</v>
      </c>
    </row>
    <row r="16" spans="1:6" ht="24" customHeight="1" thickBot="1">
      <c r="A16" s="29" t="s">
        <v>164</v>
      </c>
      <c r="B16" s="29" t="s">
        <v>165</v>
      </c>
      <c r="C16" s="18">
        <v>30923</v>
      </c>
      <c r="D16" s="18">
        <v>21234</v>
      </c>
      <c r="E16" s="45"/>
      <c r="F16" s="45"/>
    </row>
    <row r="17" spans="1:6" ht="15" thickBot="1">
      <c r="A17" s="29"/>
      <c r="B17" s="29" t="s">
        <v>166</v>
      </c>
      <c r="C17" s="18"/>
      <c r="D17" s="18"/>
      <c r="E17" s="45"/>
      <c r="F17" s="45"/>
    </row>
    <row r="18" spans="1:6" ht="15" thickBot="1">
      <c r="A18" s="29" t="s">
        <v>65</v>
      </c>
      <c r="B18" s="29" t="s">
        <v>167</v>
      </c>
      <c r="C18" s="18">
        <v>17265</v>
      </c>
      <c r="D18" s="18">
        <v>36498</v>
      </c>
      <c r="E18" s="45"/>
      <c r="F18" s="45"/>
    </row>
    <row r="19" spans="1:4" ht="46.5" customHeight="1" thickBot="1">
      <c r="A19" s="29" t="s">
        <v>67</v>
      </c>
      <c r="B19" s="29" t="s">
        <v>68</v>
      </c>
      <c r="C19" s="18"/>
      <c r="D19" s="18"/>
    </row>
    <row r="20" spans="1:4" ht="52.5" customHeight="1" thickBot="1">
      <c r="A20" s="29" t="s">
        <v>69</v>
      </c>
      <c r="B20" s="29" t="s">
        <v>70</v>
      </c>
      <c r="C20" s="18">
        <v>141</v>
      </c>
      <c r="D20" s="18">
        <v>91</v>
      </c>
    </row>
    <row r="21" spans="1:4" ht="15" thickBot="1">
      <c r="A21" s="29" t="s">
        <v>71</v>
      </c>
      <c r="B21" s="29" t="s">
        <v>72</v>
      </c>
      <c r="C21" s="18">
        <v>19738</v>
      </c>
      <c r="D21" s="18">
        <v>17332</v>
      </c>
    </row>
    <row r="22" spans="1:4" ht="15" thickBot="1">
      <c r="A22" s="29"/>
      <c r="B22" s="29" t="s">
        <v>73</v>
      </c>
      <c r="C22" s="18">
        <v>98258</v>
      </c>
      <c r="D22" s="18">
        <v>172287</v>
      </c>
    </row>
    <row r="23" spans="1:4" ht="25.5" customHeight="1" thickBot="1">
      <c r="A23" s="30"/>
      <c r="B23" s="30" t="s">
        <v>74</v>
      </c>
      <c r="C23" s="19">
        <f>C4+C12</f>
        <v>1513602</v>
      </c>
      <c r="D23" s="19">
        <f>D4+D12</f>
        <v>1612145</v>
      </c>
    </row>
    <row r="24" spans="1:4" ht="15" thickBot="1">
      <c r="A24" s="28" t="s">
        <v>145</v>
      </c>
      <c r="B24" s="28" t="s">
        <v>168</v>
      </c>
      <c r="C24" s="17">
        <f>C25+C35+C36</f>
        <v>276689</v>
      </c>
      <c r="D24" s="17">
        <f>D25+D35+D36</f>
        <v>366149</v>
      </c>
    </row>
    <row r="25" spans="1:4" ht="15" thickBot="1">
      <c r="A25" s="29"/>
      <c r="B25" s="29" t="s">
        <v>76</v>
      </c>
      <c r="C25" s="18">
        <f>SUM(C26:C34)</f>
        <v>-118893</v>
      </c>
      <c r="D25" s="18">
        <f>SUM(D26:D34)</f>
        <v>-33101</v>
      </c>
    </row>
    <row r="26" spans="1:4" ht="15" thickBot="1">
      <c r="A26" s="29" t="s">
        <v>169</v>
      </c>
      <c r="B26" s="29" t="s">
        <v>170</v>
      </c>
      <c r="C26" s="18">
        <v>17977</v>
      </c>
      <c r="D26" s="18">
        <v>17977</v>
      </c>
    </row>
    <row r="27" spans="1:4" ht="15" thickBot="1">
      <c r="A27" s="29"/>
      <c r="B27" s="29" t="s">
        <v>171</v>
      </c>
      <c r="C27" s="18"/>
      <c r="D27" s="18"/>
    </row>
    <row r="28" spans="1:4" ht="15" thickBot="1">
      <c r="A28" s="29" t="s">
        <v>172</v>
      </c>
      <c r="B28" s="29" t="s">
        <v>173</v>
      </c>
      <c r="C28" s="18">
        <v>440327</v>
      </c>
      <c r="D28" s="18">
        <v>440327</v>
      </c>
    </row>
    <row r="29" spans="1:4" ht="15" thickBot="1">
      <c r="A29" s="29" t="s">
        <v>82</v>
      </c>
      <c r="B29" s="29" t="s">
        <v>174</v>
      </c>
      <c r="C29" s="18"/>
      <c r="D29" s="18"/>
    </row>
    <row r="30" spans="1:4" ht="15" thickBot="1">
      <c r="A30" s="29" t="s">
        <v>84</v>
      </c>
      <c r="B30" s="29" t="s">
        <v>175</v>
      </c>
      <c r="C30" s="18">
        <v>-491405</v>
      </c>
      <c r="D30" s="18">
        <v>-434307</v>
      </c>
    </row>
    <row r="31" spans="1:4" ht="15" thickBot="1">
      <c r="A31" s="29"/>
      <c r="B31" s="29" t="s">
        <v>176</v>
      </c>
      <c r="C31" s="18"/>
      <c r="D31" s="18"/>
    </row>
    <row r="32" spans="1:5" ht="15" thickBot="1">
      <c r="A32" s="29"/>
      <c r="B32" s="29" t="s">
        <v>177</v>
      </c>
      <c r="C32" s="18">
        <v>-85792</v>
      </c>
      <c r="D32" s="18">
        <v>-57098</v>
      </c>
      <c r="E32" s="31"/>
    </row>
    <row r="33" spans="1:4" ht="15" thickBot="1">
      <c r="A33" s="29" t="s">
        <v>88</v>
      </c>
      <c r="B33" s="29" t="s">
        <v>178</v>
      </c>
      <c r="C33" s="18"/>
      <c r="D33" s="18"/>
    </row>
    <row r="34" spans="1:4" ht="15" thickBot="1">
      <c r="A34" s="29"/>
      <c r="B34" s="29" t="s">
        <v>179</v>
      </c>
      <c r="C34" s="18"/>
      <c r="D34" s="18"/>
    </row>
    <row r="35" spans="1:4" ht="15" thickBot="1">
      <c r="A35" s="29" t="s">
        <v>91</v>
      </c>
      <c r="B35" s="29" t="s">
        <v>92</v>
      </c>
      <c r="C35" s="18"/>
      <c r="D35" s="18"/>
    </row>
    <row r="36" spans="1:4" ht="15" thickBot="1">
      <c r="A36" s="29" t="s">
        <v>93</v>
      </c>
      <c r="B36" s="29" t="s">
        <v>94</v>
      </c>
      <c r="C36" s="18">
        <v>395582</v>
      </c>
      <c r="D36" s="18">
        <v>399250</v>
      </c>
    </row>
    <row r="37" spans="1:4" ht="15" thickBot="1">
      <c r="A37" s="28" t="s">
        <v>145</v>
      </c>
      <c r="B37" s="28" t="s">
        <v>180</v>
      </c>
      <c r="C37" s="17">
        <f>SUM(C38:C39,C44:C48)</f>
        <v>691830</v>
      </c>
      <c r="D37" s="17">
        <f>SUM(D38:D39,D44:D48)</f>
        <v>738393</v>
      </c>
    </row>
    <row r="38" spans="1:4" ht="15" thickBot="1">
      <c r="A38" s="29" t="s">
        <v>99</v>
      </c>
      <c r="B38" s="29" t="s">
        <v>96</v>
      </c>
      <c r="C38" s="18">
        <v>64081</v>
      </c>
      <c r="D38" s="18">
        <v>71674</v>
      </c>
    </row>
    <row r="39" spans="1:4" ht="15" thickBot="1">
      <c r="A39" s="29"/>
      <c r="B39" s="29" t="s">
        <v>101</v>
      </c>
      <c r="C39" s="18">
        <f>SUM(C40:C43)</f>
        <v>625973</v>
      </c>
      <c r="D39" s="18">
        <f>SUM(D40:D43)</f>
        <v>664934</v>
      </c>
    </row>
    <row r="40" spans="1:4" ht="15" thickBot="1">
      <c r="A40" s="29" t="s">
        <v>102</v>
      </c>
      <c r="B40" s="29" t="s">
        <v>184</v>
      </c>
      <c r="C40" s="18"/>
      <c r="D40" s="18"/>
    </row>
    <row r="41" spans="1:4" ht="15" thickBot="1">
      <c r="A41" s="29" t="s">
        <v>104</v>
      </c>
      <c r="B41" s="29" t="s">
        <v>185</v>
      </c>
      <c r="C41" s="18">
        <v>563161</v>
      </c>
      <c r="D41" s="18">
        <v>601143</v>
      </c>
    </row>
    <row r="42" spans="1:4" ht="15" thickBot="1">
      <c r="A42" s="29" t="s">
        <v>106</v>
      </c>
      <c r="B42" s="29" t="s">
        <v>186</v>
      </c>
      <c r="C42" s="18"/>
      <c r="D42" s="18"/>
    </row>
    <row r="43" spans="1:4" ht="18" customHeight="1" thickBot="1">
      <c r="A43" s="29" t="s">
        <v>108</v>
      </c>
      <c r="B43" s="29" t="s">
        <v>187</v>
      </c>
      <c r="C43" s="18">
        <v>62812</v>
      </c>
      <c r="D43" s="18">
        <v>63791</v>
      </c>
    </row>
    <row r="44" spans="1:4" ht="15" thickBot="1">
      <c r="A44" s="29" t="s">
        <v>110</v>
      </c>
      <c r="B44" s="29" t="s">
        <v>111</v>
      </c>
      <c r="C44" s="18"/>
      <c r="D44" s="18"/>
    </row>
    <row r="45" spans="1:4" ht="15" thickBot="1">
      <c r="A45" s="29" t="s">
        <v>112</v>
      </c>
      <c r="B45" s="29" t="s">
        <v>113</v>
      </c>
      <c r="C45" s="18">
        <v>991</v>
      </c>
      <c r="D45" s="18">
        <v>1000</v>
      </c>
    </row>
    <row r="46" spans="1:4" ht="15" thickBot="1">
      <c r="A46" s="29" t="s">
        <v>114</v>
      </c>
      <c r="B46" s="29" t="s">
        <v>115</v>
      </c>
      <c r="C46" s="18">
        <v>785</v>
      </c>
      <c r="D46" s="18">
        <v>785</v>
      </c>
    </row>
    <row r="47" spans="1:4" ht="15" thickBot="1">
      <c r="A47" s="29" t="s">
        <v>188</v>
      </c>
      <c r="B47" s="29" t="s">
        <v>117</v>
      </c>
      <c r="C47" s="18"/>
      <c r="D47" s="18"/>
    </row>
    <row r="48" spans="1:4" ht="15" thickBot="1">
      <c r="A48" s="29" t="s">
        <v>189</v>
      </c>
      <c r="B48" s="29" t="s">
        <v>119</v>
      </c>
      <c r="C48" s="18"/>
      <c r="D48" s="18"/>
    </row>
    <row r="49" spans="1:4" ht="15" thickBot="1">
      <c r="A49" s="28" t="s">
        <v>145</v>
      </c>
      <c r="B49" s="28" t="s">
        <v>190</v>
      </c>
      <c r="C49" s="17">
        <f>SUM(C50:C52,C57:C58,C61:C62)</f>
        <v>545083</v>
      </c>
      <c r="D49" s="17">
        <f>SUM(D50:D52,D57:D58,D61:D62)</f>
        <v>507603</v>
      </c>
    </row>
    <row r="50" spans="1:4" ht="23.25" thickBot="1">
      <c r="A50" s="29" t="s">
        <v>121</v>
      </c>
      <c r="B50" s="29" t="s">
        <v>122</v>
      </c>
      <c r="C50" s="18"/>
      <c r="D50" s="18"/>
    </row>
    <row r="51" spans="1:4" ht="15" thickBot="1">
      <c r="A51" s="29" t="s">
        <v>124</v>
      </c>
      <c r="B51" s="29" t="s">
        <v>123</v>
      </c>
      <c r="C51" s="18">
        <v>647</v>
      </c>
      <c r="D51" s="18">
        <v>81</v>
      </c>
    </row>
    <row r="52" spans="1:4" ht="15" thickBot="1">
      <c r="A52" s="29"/>
      <c r="B52" s="29" t="s">
        <v>125</v>
      </c>
      <c r="C52" s="18">
        <f>SUM(C53:C56)</f>
        <v>81048</v>
      </c>
      <c r="D52" s="18">
        <f>SUM(D53:D56)</f>
        <v>129656</v>
      </c>
    </row>
    <row r="53" spans="1:4" ht="15" thickBot="1">
      <c r="A53" s="29" t="s">
        <v>126</v>
      </c>
      <c r="B53" s="29" t="s">
        <v>184</v>
      </c>
      <c r="C53" s="18"/>
      <c r="D53" s="18"/>
    </row>
    <row r="54" spans="1:4" ht="15" thickBot="1">
      <c r="A54" s="29" t="s">
        <v>127</v>
      </c>
      <c r="B54" s="29" t="s">
        <v>185</v>
      </c>
      <c r="C54" s="18">
        <v>69629</v>
      </c>
      <c r="D54" s="18">
        <v>62506</v>
      </c>
    </row>
    <row r="55" spans="1:4" ht="15" thickBot="1">
      <c r="A55" s="29" t="s">
        <v>128</v>
      </c>
      <c r="B55" s="29" t="s">
        <v>186</v>
      </c>
      <c r="C55" s="18"/>
      <c r="D55" s="18">
        <v>25407</v>
      </c>
    </row>
    <row r="56" spans="1:4" ht="42" customHeight="1" thickBot="1">
      <c r="A56" s="29" t="s">
        <v>129</v>
      </c>
      <c r="B56" s="29" t="s">
        <v>191</v>
      </c>
      <c r="C56" s="18">
        <v>11419</v>
      </c>
      <c r="D56" s="18">
        <v>41743</v>
      </c>
    </row>
    <row r="57" spans="1:4" ht="31.5" customHeight="1" thickBot="1">
      <c r="A57" s="29" t="s">
        <v>131</v>
      </c>
      <c r="B57" s="29" t="s">
        <v>132</v>
      </c>
      <c r="C57" s="18"/>
      <c r="D57" s="18"/>
    </row>
    <row r="58" spans="1:4" ht="15" thickBot="1">
      <c r="A58" s="29"/>
      <c r="B58" s="29" t="s">
        <v>133</v>
      </c>
      <c r="C58" s="18">
        <f>+C59+C60</f>
        <v>463386</v>
      </c>
      <c r="D58" s="18">
        <f>SUM(D59:D60)</f>
        <v>377866</v>
      </c>
    </row>
    <row r="59" spans="1:4" ht="15" thickBot="1">
      <c r="A59" s="29" t="s">
        <v>134</v>
      </c>
      <c r="B59" s="29" t="s">
        <v>192</v>
      </c>
      <c r="C59" s="18">
        <v>46296</v>
      </c>
      <c r="D59" s="18">
        <v>43405</v>
      </c>
    </row>
    <row r="60" spans="1:4" ht="15" thickBot="1">
      <c r="A60" s="29" t="s">
        <v>136</v>
      </c>
      <c r="B60" s="29" t="s">
        <v>193</v>
      </c>
      <c r="C60" s="18">
        <v>417090</v>
      </c>
      <c r="D60" s="18">
        <v>334461</v>
      </c>
    </row>
    <row r="61" spans="1:4" ht="15" thickBot="1">
      <c r="A61" s="29" t="s">
        <v>138</v>
      </c>
      <c r="B61" s="29" t="s">
        <v>139</v>
      </c>
      <c r="C61" s="18">
        <v>2</v>
      </c>
      <c r="D61" s="18"/>
    </row>
    <row r="62" spans="1:4" ht="15" thickBot="1">
      <c r="A62" s="29" t="s">
        <v>194</v>
      </c>
      <c r="B62" s="29" t="s">
        <v>141</v>
      </c>
      <c r="C62" s="18"/>
      <c r="D62" s="18"/>
    </row>
    <row r="63" spans="1:4" ht="23.25" customHeight="1" thickBot="1">
      <c r="A63" s="30"/>
      <c r="B63" s="30" t="s">
        <v>142</v>
      </c>
      <c r="C63" s="19">
        <f>C24+C37+C49</f>
        <v>1513602</v>
      </c>
      <c r="D63" s="19">
        <f>D24+D37+D49</f>
        <v>1612145</v>
      </c>
    </row>
    <row r="65" spans="3:4" ht="14.25">
      <c r="C65" s="31">
        <f>+C63-C23</f>
        <v>0</v>
      </c>
      <c r="D65" s="31">
        <f>+D63-D23</f>
        <v>0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3.00390625" style="0" customWidth="1"/>
    <col min="2" max="2" width="62.8515625" style="0" customWidth="1"/>
    <col min="3" max="3" width="20.7109375" style="0" customWidth="1"/>
    <col min="4" max="4" width="21.28125" style="0" customWidth="1"/>
    <col min="5" max="5" width="3.28125" style="0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26"/>
      <c r="D2" s="26"/>
    </row>
    <row r="3" spans="1:4" ht="15" thickBot="1">
      <c r="A3" s="26" t="s">
        <v>145</v>
      </c>
      <c r="B3" s="26" t="s">
        <v>147</v>
      </c>
      <c r="C3" s="26" t="s">
        <v>22</v>
      </c>
      <c r="D3" s="26" t="s">
        <v>23</v>
      </c>
    </row>
    <row r="4" spans="1:4" ht="18.75" customHeight="1" thickBot="1">
      <c r="A4" s="28" t="s">
        <v>145</v>
      </c>
      <c r="B4" s="28" t="s">
        <v>148</v>
      </c>
      <c r="C4" s="17">
        <f>SUM(C5:C11)</f>
        <v>0</v>
      </c>
      <c r="D4" s="17">
        <f>SUM(D5:D11)</f>
        <v>2</v>
      </c>
    </row>
    <row r="5" spans="1:4" ht="45.75" thickBot="1">
      <c r="A5" s="29" t="s">
        <v>195</v>
      </c>
      <c r="B5" s="29" t="s">
        <v>25</v>
      </c>
      <c r="C5" s="18">
        <v>0</v>
      </c>
      <c r="D5" s="22">
        <v>1</v>
      </c>
    </row>
    <row r="6" spans="1:4" ht="57" thickBot="1">
      <c r="A6" s="29" t="s">
        <v>196</v>
      </c>
      <c r="B6" s="29" t="s">
        <v>33</v>
      </c>
      <c r="C6" s="18"/>
      <c r="D6" s="22"/>
    </row>
    <row r="7" spans="1:4" ht="15" thickBot="1">
      <c r="A7" s="29" t="s">
        <v>197</v>
      </c>
      <c r="B7" s="29" t="s">
        <v>38</v>
      </c>
      <c r="C7" s="18"/>
      <c r="D7" s="22"/>
    </row>
    <row r="8" spans="1:4" ht="29.25" customHeight="1" thickBot="1">
      <c r="A8" s="29" t="s">
        <v>42</v>
      </c>
      <c r="B8" s="29" t="s">
        <v>43</v>
      </c>
      <c r="C8" s="18"/>
      <c r="D8" s="22"/>
    </row>
    <row r="9" spans="1:4" ht="35.25" customHeight="1" thickBot="1">
      <c r="A9" s="29" t="s">
        <v>44</v>
      </c>
      <c r="B9" s="29" t="s">
        <v>45</v>
      </c>
      <c r="C9" s="18">
        <v>0</v>
      </c>
      <c r="D9" s="22">
        <v>1</v>
      </c>
    </row>
    <row r="10" spans="1:4" ht="15" thickBot="1">
      <c r="A10" s="29"/>
      <c r="B10" s="29" t="s">
        <v>46</v>
      </c>
      <c r="C10" s="18"/>
      <c r="D10" s="22"/>
    </row>
    <row r="11" spans="1:4" ht="15" thickBot="1">
      <c r="A11" s="29" t="s">
        <v>156</v>
      </c>
      <c r="B11" s="29" t="s">
        <v>48</v>
      </c>
      <c r="C11" s="18"/>
      <c r="D11" s="22"/>
    </row>
    <row r="12" spans="1:4" ht="15" thickBot="1">
      <c r="A12" s="28" t="s">
        <v>145</v>
      </c>
      <c r="B12" s="28" t="s">
        <v>157</v>
      </c>
      <c r="C12" s="17">
        <f>SUM(C13:C15,C19:C22)</f>
        <v>1461</v>
      </c>
      <c r="D12" s="17">
        <f>SUM(D13:D15,D19:D22)</f>
        <v>1066</v>
      </c>
    </row>
    <row r="13" spans="1:4" ht="23.25" thickBot="1">
      <c r="A13" s="29" t="s">
        <v>198</v>
      </c>
      <c r="B13" s="29" t="s">
        <v>50</v>
      </c>
      <c r="C13" s="18"/>
      <c r="D13" s="22"/>
    </row>
    <row r="14" spans="1:4" ht="15" thickBot="1">
      <c r="A14" s="29" t="s">
        <v>59</v>
      </c>
      <c r="B14" s="29" t="s">
        <v>58</v>
      </c>
      <c r="C14" s="18"/>
      <c r="D14" s="22"/>
    </row>
    <row r="15" spans="1:4" ht="15" thickBot="1">
      <c r="A15" s="29"/>
      <c r="B15" s="29" t="s">
        <v>61</v>
      </c>
      <c r="C15" s="18">
        <f>SUM(C16:C18)</f>
        <v>0</v>
      </c>
      <c r="D15" s="22">
        <f>SUM(D16:D18)</f>
        <v>2</v>
      </c>
    </row>
    <row r="16" spans="1:4" ht="24" customHeight="1" thickBot="1">
      <c r="A16" s="29" t="s">
        <v>164</v>
      </c>
      <c r="B16" s="29" t="s">
        <v>165</v>
      </c>
      <c r="C16" s="18">
        <v>0</v>
      </c>
      <c r="D16" s="22">
        <v>2</v>
      </c>
    </row>
    <row r="17" spans="1:4" ht="15" thickBot="1">
      <c r="A17" s="29"/>
      <c r="B17" s="29" t="s">
        <v>166</v>
      </c>
      <c r="C17" s="18"/>
      <c r="D17" s="22"/>
    </row>
    <row r="18" spans="1:4" ht="23.25" thickBot="1">
      <c r="A18" s="29" t="s">
        <v>65</v>
      </c>
      <c r="B18" s="29" t="s">
        <v>167</v>
      </c>
      <c r="C18" s="18">
        <v>0</v>
      </c>
      <c r="D18" s="22">
        <v>0</v>
      </c>
    </row>
    <row r="19" spans="1:4" ht="46.5" customHeight="1" thickBot="1">
      <c r="A19" s="29" t="s">
        <v>67</v>
      </c>
      <c r="B19" s="29" t="s">
        <v>68</v>
      </c>
      <c r="C19" s="18"/>
      <c r="D19" s="22"/>
    </row>
    <row r="20" spans="1:4" ht="52.5" customHeight="1" thickBot="1">
      <c r="A20" s="29" t="s">
        <v>69</v>
      </c>
      <c r="B20" s="29" t="s">
        <v>70</v>
      </c>
      <c r="C20" s="18"/>
      <c r="D20" s="22">
        <v>5</v>
      </c>
    </row>
    <row r="21" spans="1:4" ht="15" thickBot="1">
      <c r="A21" s="29" t="s">
        <v>71</v>
      </c>
      <c r="B21" s="29" t="s">
        <v>72</v>
      </c>
      <c r="C21" s="18">
        <v>0</v>
      </c>
      <c r="D21" s="22">
        <v>6</v>
      </c>
    </row>
    <row r="22" spans="1:4" ht="15" thickBot="1">
      <c r="A22" s="29"/>
      <c r="B22" s="29" t="s">
        <v>73</v>
      </c>
      <c r="C22" s="18">
        <v>1461</v>
      </c>
      <c r="D22" s="22">
        <v>1053</v>
      </c>
    </row>
    <row r="23" spans="1:4" ht="25.5" customHeight="1" thickBot="1">
      <c r="A23" s="30"/>
      <c r="B23" s="30" t="s">
        <v>74</v>
      </c>
      <c r="C23" s="19">
        <f>C4+C12</f>
        <v>1461</v>
      </c>
      <c r="D23" s="19">
        <f>D4+D12</f>
        <v>1068</v>
      </c>
    </row>
    <row r="24" spans="1:4" ht="15" thickBot="1">
      <c r="A24" s="28" t="s">
        <v>145</v>
      </c>
      <c r="B24" s="28" t="s">
        <v>168</v>
      </c>
      <c r="C24" s="17">
        <f>C25+C35+C36</f>
        <v>1114</v>
      </c>
      <c r="D24" s="17">
        <f>D25+D35+D36</f>
        <v>611</v>
      </c>
    </row>
    <row r="25" spans="1:4" ht="15" thickBot="1">
      <c r="A25" s="29"/>
      <c r="B25" s="29" t="s">
        <v>76</v>
      </c>
      <c r="C25" s="22">
        <f>SUM(C26:C34)</f>
        <v>1114</v>
      </c>
      <c r="D25" s="22">
        <f>SUM(D26:D34)</f>
        <v>611</v>
      </c>
    </row>
    <row r="26" spans="1:4" ht="15" thickBot="1">
      <c r="A26" s="29" t="s">
        <v>169</v>
      </c>
      <c r="B26" s="29" t="s">
        <v>170</v>
      </c>
      <c r="C26" s="18">
        <v>3</v>
      </c>
      <c r="D26" s="22">
        <v>3</v>
      </c>
    </row>
    <row r="27" spans="1:4" ht="15" thickBot="1">
      <c r="A27" s="29"/>
      <c r="B27" s="29" t="s">
        <v>171</v>
      </c>
      <c r="C27" s="18"/>
      <c r="D27" s="22"/>
    </row>
    <row r="28" spans="1:4" ht="15" thickBot="1">
      <c r="A28" s="29" t="s">
        <v>172</v>
      </c>
      <c r="B28" s="29" t="s">
        <v>173</v>
      </c>
      <c r="C28" s="18">
        <v>703</v>
      </c>
      <c r="D28" s="22">
        <v>703</v>
      </c>
    </row>
    <row r="29" spans="1:4" ht="15" thickBot="1">
      <c r="A29" s="29" t="s">
        <v>82</v>
      </c>
      <c r="B29" s="29" t="s">
        <v>174</v>
      </c>
      <c r="C29" s="18"/>
      <c r="D29" s="22"/>
    </row>
    <row r="30" spans="1:4" ht="15" thickBot="1">
      <c r="A30" s="29" t="s">
        <v>84</v>
      </c>
      <c r="B30" s="29" t="s">
        <v>175</v>
      </c>
      <c r="C30" s="18">
        <v>339</v>
      </c>
      <c r="D30" s="22"/>
    </row>
    <row r="31" spans="1:4" ht="15" thickBot="1">
      <c r="A31" s="29"/>
      <c r="B31" s="29" t="s">
        <v>176</v>
      </c>
      <c r="C31" s="18"/>
      <c r="D31" s="22"/>
    </row>
    <row r="32" spans="1:4" ht="15" thickBot="1">
      <c r="A32" s="29"/>
      <c r="B32" s="29" t="s">
        <v>177</v>
      </c>
      <c r="C32" s="18">
        <v>69</v>
      </c>
      <c r="D32" s="22">
        <v>-95</v>
      </c>
    </row>
    <row r="33" spans="1:4" ht="15" thickBot="1">
      <c r="A33" s="29" t="s">
        <v>88</v>
      </c>
      <c r="B33" s="29" t="s">
        <v>178</v>
      </c>
      <c r="C33" s="18"/>
      <c r="D33" s="22"/>
    </row>
    <row r="34" spans="1:4" ht="15" thickBot="1">
      <c r="A34" s="29"/>
      <c r="B34" s="29" t="s">
        <v>179</v>
      </c>
      <c r="C34" s="18"/>
      <c r="D34" s="22"/>
    </row>
    <row r="35" spans="1:4" ht="15" thickBot="1">
      <c r="A35" s="29" t="s">
        <v>91</v>
      </c>
      <c r="B35" s="29" t="s">
        <v>92</v>
      </c>
      <c r="C35" s="18"/>
      <c r="D35" s="22"/>
    </row>
    <row r="36" spans="1:4" ht="15" thickBot="1">
      <c r="A36" s="29" t="s">
        <v>93</v>
      </c>
      <c r="B36" s="29" t="s">
        <v>94</v>
      </c>
      <c r="C36" s="18"/>
      <c r="D36" s="22"/>
    </row>
    <row r="37" spans="1:4" ht="15" thickBot="1">
      <c r="A37" s="28" t="s">
        <v>145</v>
      </c>
      <c r="B37" s="28" t="s">
        <v>180</v>
      </c>
      <c r="C37" s="17">
        <f>SUM(C38:C39,C44:C48)</f>
        <v>22</v>
      </c>
      <c r="D37" s="17">
        <f>SUM(D38:D39,D44:D48)</f>
        <v>5</v>
      </c>
    </row>
    <row r="38" spans="1:4" ht="15" thickBot="1">
      <c r="A38" s="29" t="s">
        <v>99</v>
      </c>
      <c r="B38" s="29" t="s">
        <v>96</v>
      </c>
      <c r="C38" s="18">
        <v>22</v>
      </c>
      <c r="D38" s="22"/>
    </row>
    <row r="39" spans="1:4" ht="15" thickBot="1">
      <c r="A39" s="29"/>
      <c r="B39" s="29" t="s">
        <v>101</v>
      </c>
      <c r="C39" s="22">
        <v>0</v>
      </c>
      <c r="D39" s="22">
        <f>SUM(D40:D43)</f>
        <v>5</v>
      </c>
    </row>
    <row r="40" spans="1:4" ht="15" thickBot="1">
      <c r="A40" s="29" t="s">
        <v>102</v>
      </c>
      <c r="B40" s="29" t="s">
        <v>184</v>
      </c>
      <c r="C40" s="18"/>
      <c r="D40" s="22"/>
    </row>
    <row r="41" spans="1:4" ht="15" thickBot="1">
      <c r="A41" s="29" t="s">
        <v>104</v>
      </c>
      <c r="B41" s="29" t="s">
        <v>185</v>
      </c>
      <c r="C41" s="18"/>
      <c r="D41" s="22"/>
    </row>
    <row r="42" spans="1:4" ht="15" thickBot="1">
      <c r="A42" s="29" t="s">
        <v>106</v>
      </c>
      <c r="B42" s="29" t="s">
        <v>186</v>
      </c>
      <c r="C42" s="18"/>
      <c r="D42" s="22"/>
    </row>
    <row r="43" spans="1:4" ht="18" customHeight="1" thickBot="1">
      <c r="A43" s="29" t="s">
        <v>108</v>
      </c>
      <c r="B43" s="29" t="s">
        <v>187</v>
      </c>
      <c r="C43" s="18">
        <v>0</v>
      </c>
      <c r="D43" s="22">
        <v>5</v>
      </c>
    </row>
    <row r="44" spans="1:4" ht="23.25" thickBot="1">
      <c r="A44" s="29" t="s">
        <v>110</v>
      </c>
      <c r="B44" s="29" t="s">
        <v>111</v>
      </c>
      <c r="C44" s="18">
        <v>0</v>
      </c>
      <c r="D44" s="22"/>
    </row>
    <row r="45" spans="1:4" ht="15" thickBot="1">
      <c r="A45" s="29" t="s">
        <v>112</v>
      </c>
      <c r="B45" s="29" t="s">
        <v>113</v>
      </c>
      <c r="C45" s="18"/>
      <c r="D45" s="22"/>
    </row>
    <row r="46" spans="1:4" ht="15" thickBot="1">
      <c r="A46" s="29" t="s">
        <v>114</v>
      </c>
      <c r="B46" s="29" t="s">
        <v>115</v>
      </c>
      <c r="C46" s="18"/>
      <c r="D46" s="22"/>
    </row>
    <row r="47" spans="1:4" ht="15" thickBot="1">
      <c r="A47" s="29" t="s">
        <v>188</v>
      </c>
      <c r="B47" s="29" t="s">
        <v>117</v>
      </c>
      <c r="C47" s="18"/>
      <c r="D47" s="22"/>
    </row>
    <row r="48" spans="1:4" ht="15" thickBot="1">
      <c r="A48" s="29" t="s">
        <v>189</v>
      </c>
      <c r="B48" s="29" t="s">
        <v>119</v>
      </c>
      <c r="C48" s="18"/>
      <c r="D48" s="22"/>
    </row>
    <row r="49" spans="1:4" ht="15" thickBot="1">
      <c r="A49" s="28" t="s">
        <v>145</v>
      </c>
      <c r="B49" s="28" t="s">
        <v>190</v>
      </c>
      <c r="C49" s="17">
        <f>SUM(C50:C52,C57:C58,C61:C62)</f>
        <v>325</v>
      </c>
      <c r="D49" s="17">
        <f>SUM(D50:D52,D57:D58,D61:D62)</f>
        <v>452</v>
      </c>
    </row>
    <row r="50" spans="1:4" ht="15" thickBot="1">
      <c r="A50" s="29" t="s">
        <v>121</v>
      </c>
      <c r="B50" s="29" t="s">
        <v>122</v>
      </c>
      <c r="C50" s="18"/>
      <c r="D50" s="18"/>
    </row>
    <row r="51" spans="1:4" ht="23.25" thickBot="1">
      <c r="A51" s="29" t="s">
        <v>124</v>
      </c>
      <c r="B51" s="29" t="s">
        <v>123</v>
      </c>
      <c r="C51" s="18"/>
      <c r="D51" s="18"/>
    </row>
    <row r="52" spans="1:4" ht="15" thickBot="1">
      <c r="A52" s="29"/>
      <c r="B52" s="29" t="s">
        <v>125</v>
      </c>
      <c r="C52" s="18">
        <f>SUM(C53:C56)</f>
        <v>0</v>
      </c>
      <c r="D52" s="22">
        <f>SUM(D53:D56)</f>
        <v>0</v>
      </c>
    </row>
    <row r="53" spans="1:4" ht="15" thickBot="1">
      <c r="A53" s="29" t="s">
        <v>126</v>
      </c>
      <c r="B53" s="29" t="s">
        <v>184</v>
      </c>
      <c r="C53" s="18"/>
      <c r="D53" s="22"/>
    </row>
    <row r="54" spans="1:4" ht="15" thickBot="1">
      <c r="A54" s="29" t="s">
        <v>127</v>
      </c>
      <c r="B54" s="29" t="s">
        <v>185</v>
      </c>
      <c r="C54" s="18"/>
      <c r="D54" s="22"/>
    </row>
    <row r="55" spans="1:4" ht="15" thickBot="1">
      <c r="A55" s="29" t="s">
        <v>128</v>
      </c>
      <c r="B55" s="29" t="s">
        <v>186</v>
      </c>
      <c r="C55" s="18"/>
      <c r="D55" s="22"/>
    </row>
    <row r="56" spans="1:4" ht="42" customHeight="1" thickBot="1">
      <c r="A56" s="29" t="s">
        <v>129</v>
      </c>
      <c r="B56" s="29" t="s">
        <v>191</v>
      </c>
      <c r="C56" s="18"/>
      <c r="D56" s="22"/>
    </row>
    <row r="57" spans="1:4" ht="31.5" customHeight="1" thickBot="1">
      <c r="A57" s="29" t="s">
        <v>131</v>
      </c>
      <c r="B57" s="29" t="s">
        <v>132</v>
      </c>
      <c r="C57" s="18">
        <v>323</v>
      </c>
      <c r="D57" s="22">
        <v>1</v>
      </c>
    </row>
    <row r="58" spans="1:4" ht="15" thickBot="1">
      <c r="A58" s="29"/>
      <c r="B58" s="29" t="s">
        <v>133</v>
      </c>
      <c r="C58" s="18">
        <f>SUM(C59:C60)</f>
        <v>2</v>
      </c>
      <c r="D58" s="22">
        <v>288</v>
      </c>
    </row>
    <row r="59" spans="1:4" ht="15" thickBot="1">
      <c r="A59" s="29" t="s">
        <v>134</v>
      </c>
      <c r="B59" s="29" t="s">
        <v>192</v>
      </c>
      <c r="C59" s="18">
        <v>0</v>
      </c>
      <c r="D59" s="22">
        <v>0</v>
      </c>
    </row>
    <row r="60" spans="1:4" ht="15" thickBot="1">
      <c r="A60" s="29" t="s">
        <v>136</v>
      </c>
      <c r="B60" s="29" t="s">
        <v>193</v>
      </c>
      <c r="C60" s="18">
        <v>2</v>
      </c>
      <c r="D60" s="22">
        <v>267</v>
      </c>
    </row>
    <row r="61" spans="1:4" ht="15" thickBot="1">
      <c r="A61" s="29" t="s">
        <v>138</v>
      </c>
      <c r="B61" s="29" t="s">
        <v>139</v>
      </c>
      <c r="C61" s="18">
        <v>0</v>
      </c>
      <c r="D61" s="22">
        <v>163</v>
      </c>
    </row>
    <row r="62" spans="1:4" ht="15" thickBot="1">
      <c r="A62" s="29" t="s">
        <v>194</v>
      </c>
      <c r="B62" s="29" t="s">
        <v>141</v>
      </c>
      <c r="C62" s="18"/>
      <c r="D62" s="18"/>
    </row>
    <row r="63" spans="1:4" ht="23.25" customHeight="1" thickBot="1">
      <c r="A63" s="30"/>
      <c r="B63" s="30" t="s">
        <v>142</v>
      </c>
      <c r="C63" s="19">
        <f>C24+C37+C49</f>
        <v>1461</v>
      </c>
      <c r="D63" s="19">
        <f>D24+D37+D49</f>
        <v>1068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6" t="s">
        <v>17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18</v>
      </c>
      <c r="B4" s="54"/>
      <c r="C4" s="54"/>
      <c r="D4" s="54"/>
    </row>
    <row r="5" spans="1:4" ht="15" thickBot="1">
      <c r="A5" s="32" t="s">
        <v>19</v>
      </c>
      <c r="B5" s="32" t="s">
        <v>20</v>
      </c>
      <c r="C5" s="32" t="s">
        <v>19</v>
      </c>
      <c r="D5" s="32" t="s">
        <v>19</v>
      </c>
    </row>
    <row r="6" spans="1:4" ht="15" thickBot="1">
      <c r="A6" s="32" t="s">
        <v>19</v>
      </c>
      <c r="B6" s="32" t="s">
        <v>21</v>
      </c>
      <c r="C6" s="32" t="s">
        <v>22</v>
      </c>
      <c r="D6" s="32" t="s">
        <v>23</v>
      </c>
    </row>
    <row r="7" spans="1:4" ht="14.25">
      <c r="A7" s="8"/>
      <c r="B7" s="8" t="s">
        <v>24</v>
      </c>
      <c r="C7" s="9">
        <v>3895.6800000000003</v>
      </c>
      <c r="D7" s="9">
        <v>3850.68</v>
      </c>
    </row>
    <row r="8" spans="1:4" ht="14.25">
      <c r="A8" s="10"/>
      <c r="B8" s="10" t="s">
        <v>25</v>
      </c>
      <c r="C8" s="23">
        <v>0</v>
      </c>
      <c r="D8" s="23">
        <v>0</v>
      </c>
    </row>
    <row r="9" spans="1:4" ht="14.25">
      <c r="A9" s="10" t="s">
        <v>26</v>
      </c>
      <c r="B9" s="10" t="s">
        <v>27</v>
      </c>
      <c r="C9" s="24">
        <v>0</v>
      </c>
      <c r="D9" s="24">
        <v>0</v>
      </c>
    </row>
    <row r="10" spans="1:4" ht="14.25">
      <c r="A10" s="10" t="s">
        <v>28</v>
      </c>
      <c r="B10" s="10" t="s">
        <v>29</v>
      </c>
      <c r="C10" s="24">
        <v>0</v>
      </c>
      <c r="D10" s="24">
        <v>0</v>
      </c>
    </row>
    <row r="11" spans="1:4" ht="14.25">
      <c r="A11" s="10"/>
      <c r="B11" s="10" t="s">
        <v>30</v>
      </c>
      <c r="C11" s="24">
        <v>0</v>
      </c>
      <c r="D11" s="24">
        <v>0</v>
      </c>
    </row>
    <row r="12" spans="1:4" ht="35.25">
      <c r="A12" s="10" t="s">
        <v>31</v>
      </c>
      <c r="B12" s="10" t="s">
        <v>32</v>
      </c>
      <c r="C12" s="24">
        <v>0</v>
      </c>
      <c r="D12" s="24">
        <v>0</v>
      </c>
    </row>
    <row r="13" spans="1:4" ht="14.25">
      <c r="A13" s="10"/>
      <c r="B13" s="10" t="s">
        <v>33</v>
      </c>
      <c r="C13" s="23">
        <v>1726.2</v>
      </c>
      <c r="D13" s="23">
        <v>1758.1999999999998</v>
      </c>
    </row>
    <row r="14" spans="1:4" ht="14.25">
      <c r="A14" s="10" t="s">
        <v>34</v>
      </c>
      <c r="B14" s="10" t="s">
        <v>35</v>
      </c>
      <c r="C14" s="24">
        <v>1096</v>
      </c>
      <c r="D14" s="24">
        <v>1095.82</v>
      </c>
    </row>
    <row r="15" spans="1:4" ht="14.25">
      <c r="A15" s="10"/>
      <c r="B15" s="10" t="s">
        <v>30</v>
      </c>
      <c r="C15" s="24">
        <v>0</v>
      </c>
      <c r="D15" s="24">
        <v>0</v>
      </c>
    </row>
    <row r="16" spans="1:4" ht="69">
      <c r="A16" s="10" t="s">
        <v>36</v>
      </c>
      <c r="B16" s="10" t="s">
        <v>37</v>
      </c>
      <c r="C16" s="24">
        <v>630.2</v>
      </c>
      <c r="D16" s="24">
        <v>662.38</v>
      </c>
    </row>
    <row r="17" spans="1:4" ht="14.25">
      <c r="A17" s="10"/>
      <c r="B17" s="10" t="s">
        <v>38</v>
      </c>
      <c r="C17" s="23">
        <v>0</v>
      </c>
      <c r="D17" s="23">
        <v>0</v>
      </c>
    </row>
    <row r="18" spans="1:4" ht="14.25">
      <c r="A18" s="10" t="s">
        <v>39</v>
      </c>
      <c r="B18" s="10" t="s">
        <v>35</v>
      </c>
      <c r="C18" s="24">
        <v>0</v>
      </c>
      <c r="D18" s="24">
        <v>0</v>
      </c>
    </row>
    <row r="19" spans="1:4" ht="14.25">
      <c r="A19" s="10" t="s">
        <v>40</v>
      </c>
      <c r="B19" s="10" t="s">
        <v>41</v>
      </c>
      <c r="C19" s="24">
        <v>0</v>
      </c>
      <c r="D19" s="24">
        <v>0</v>
      </c>
    </row>
    <row r="20" spans="1:4" ht="35.25">
      <c r="A20" s="10" t="s">
        <v>42</v>
      </c>
      <c r="B20" s="10" t="s">
        <v>43</v>
      </c>
      <c r="C20" s="24">
        <v>0</v>
      </c>
      <c r="D20" s="24">
        <v>0</v>
      </c>
    </row>
    <row r="21" spans="1:4" ht="46.5">
      <c r="A21" s="10" t="s">
        <v>44</v>
      </c>
      <c r="B21" s="10" t="s">
        <v>45</v>
      </c>
      <c r="C21" s="24">
        <v>2169.48</v>
      </c>
      <c r="D21" s="24">
        <v>2092.48</v>
      </c>
    </row>
    <row r="22" spans="1:4" ht="14.25">
      <c r="A22" s="10"/>
      <c r="B22" s="10" t="s">
        <v>46</v>
      </c>
      <c r="C22" s="24">
        <v>0</v>
      </c>
      <c r="D22" s="24">
        <v>0</v>
      </c>
    </row>
    <row r="23" spans="1:4" ht="14.25">
      <c r="A23" s="10" t="s">
        <v>47</v>
      </c>
      <c r="B23" s="10" t="s">
        <v>48</v>
      </c>
      <c r="C23" s="24">
        <v>0</v>
      </c>
      <c r="D23" s="24">
        <v>0</v>
      </c>
    </row>
    <row r="24" spans="1:4" ht="14.25">
      <c r="A24" s="8"/>
      <c r="B24" s="8" t="s">
        <v>49</v>
      </c>
      <c r="C24" s="9">
        <v>5037.22</v>
      </c>
      <c r="D24" s="9">
        <v>2189.22</v>
      </c>
    </row>
    <row r="25" spans="1:4" ht="14.25">
      <c r="A25" s="10"/>
      <c r="B25" s="10" t="s">
        <v>50</v>
      </c>
      <c r="C25" s="23">
        <v>0</v>
      </c>
      <c r="D25" s="23">
        <v>0</v>
      </c>
    </row>
    <row r="26" spans="1:4" ht="14.25">
      <c r="A26" s="10"/>
      <c r="B26" s="10" t="s">
        <v>51</v>
      </c>
      <c r="C26" s="24">
        <v>0</v>
      </c>
      <c r="D26" s="24">
        <v>0</v>
      </c>
    </row>
    <row r="27" spans="1:4" ht="14.25">
      <c r="A27" s="10" t="s">
        <v>52</v>
      </c>
      <c r="B27" s="10" t="s">
        <v>35</v>
      </c>
      <c r="C27" s="24">
        <v>0</v>
      </c>
      <c r="D27" s="24">
        <v>0</v>
      </c>
    </row>
    <row r="28" spans="1:4" ht="14.25">
      <c r="A28" s="10" t="s">
        <v>52</v>
      </c>
      <c r="B28" s="10" t="s">
        <v>53</v>
      </c>
      <c r="C28" s="24">
        <v>0</v>
      </c>
      <c r="D28" s="24">
        <v>0</v>
      </c>
    </row>
    <row r="29" spans="1:4" ht="14.25">
      <c r="A29" s="10" t="s">
        <v>54</v>
      </c>
      <c r="B29" s="10" t="s">
        <v>55</v>
      </c>
      <c r="C29" s="24">
        <v>0</v>
      </c>
      <c r="D29" s="24">
        <v>0</v>
      </c>
    </row>
    <row r="30" spans="1:4" ht="14.25">
      <c r="A30" s="10" t="s">
        <v>56</v>
      </c>
      <c r="B30" s="10" t="s">
        <v>57</v>
      </c>
      <c r="C30" s="24">
        <v>0</v>
      </c>
      <c r="D30" s="24">
        <v>0</v>
      </c>
    </row>
    <row r="31" spans="1:4" ht="14.25">
      <c r="A31" s="10"/>
      <c r="B31" s="10" t="s">
        <v>58</v>
      </c>
      <c r="C31" s="23">
        <v>0</v>
      </c>
      <c r="D31" s="23">
        <v>0</v>
      </c>
    </row>
    <row r="32" spans="1:4" ht="24">
      <c r="A32" s="10" t="s">
        <v>59</v>
      </c>
      <c r="B32" s="10" t="s">
        <v>60</v>
      </c>
      <c r="C32" s="24">
        <v>0</v>
      </c>
      <c r="D32" s="24">
        <v>0</v>
      </c>
    </row>
    <row r="33" spans="1:4" ht="14.25">
      <c r="A33" s="10"/>
      <c r="B33" s="10" t="s">
        <v>30</v>
      </c>
      <c r="C33" s="24">
        <v>0</v>
      </c>
      <c r="D33" s="24">
        <v>0</v>
      </c>
    </row>
    <row r="34" spans="1:4" ht="14.25">
      <c r="A34" s="10"/>
      <c r="B34" s="10" t="s">
        <v>61</v>
      </c>
      <c r="C34" s="23">
        <v>5.13</v>
      </c>
      <c r="D34" s="23">
        <v>3.13</v>
      </c>
    </row>
    <row r="35" spans="1:4" ht="46.5">
      <c r="A35" s="10" t="s">
        <v>62</v>
      </c>
      <c r="B35" s="10" t="s">
        <v>63</v>
      </c>
      <c r="C35" s="24">
        <v>0</v>
      </c>
      <c r="D35" s="24">
        <v>0</v>
      </c>
    </row>
    <row r="36" spans="1:4" ht="14.25">
      <c r="A36" s="10"/>
      <c r="B36" s="10" t="s">
        <v>64</v>
      </c>
      <c r="C36" s="24">
        <v>0</v>
      </c>
      <c r="D36" s="24">
        <v>0</v>
      </c>
    </row>
    <row r="37" spans="1:4" ht="24">
      <c r="A37" s="10" t="s">
        <v>65</v>
      </c>
      <c r="B37" s="10" t="s">
        <v>66</v>
      </c>
      <c r="C37" s="24">
        <v>5.13</v>
      </c>
      <c r="D37" s="24">
        <v>3.13</v>
      </c>
    </row>
    <row r="38" spans="1:4" ht="57.75">
      <c r="A38" s="10" t="s">
        <v>67</v>
      </c>
      <c r="B38" s="10" t="s">
        <v>68</v>
      </c>
      <c r="C38" s="24">
        <v>0</v>
      </c>
      <c r="D38" s="24">
        <v>0</v>
      </c>
    </row>
    <row r="39" spans="1:4" ht="69">
      <c r="A39" s="10" t="s">
        <v>69</v>
      </c>
      <c r="B39" s="10" t="s">
        <v>70</v>
      </c>
      <c r="C39" s="24">
        <v>0.15</v>
      </c>
      <c r="D39" s="24">
        <v>0.15</v>
      </c>
    </row>
    <row r="40" spans="1:4" ht="14.25">
      <c r="A40" s="10" t="s">
        <v>71</v>
      </c>
      <c r="B40" s="10" t="s">
        <v>72</v>
      </c>
      <c r="C40" s="24">
        <v>9.03</v>
      </c>
      <c r="D40" s="24">
        <v>9.03</v>
      </c>
    </row>
    <row r="41" spans="1:4" ht="14.25">
      <c r="A41" s="10"/>
      <c r="B41" s="10" t="s">
        <v>73</v>
      </c>
      <c r="C41" s="24">
        <v>5022.91</v>
      </c>
      <c r="D41" s="24">
        <v>2176.91</v>
      </c>
    </row>
    <row r="42" spans="1:4" ht="14.25">
      <c r="A42" s="11"/>
      <c r="B42" s="33" t="s">
        <v>74</v>
      </c>
      <c r="C42" s="9">
        <v>8932.900000000001</v>
      </c>
      <c r="D42" s="9">
        <v>6039.9</v>
      </c>
    </row>
    <row r="43" spans="1:4" ht="14.25">
      <c r="A43" s="8"/>
      <c r="B43" s="8" t="s">
        <v>75</v>
      </c>
      <c r="C43" s="9">
        <v>7446.399999999998</v>
      </c>
      <c r="D43" s="9">
        <v>3699.4399999999987</v>
      </c>
    </row>
    <row r="44" spans="1:4" ht="14.25">
      <c r="A44" s="10"/>
      <c r="B44" s="10" t="s">
        <v>76</v>
      </c>
      <c r="C44" s="23">
        <v>7368.389999999998</v>
      </c>
      <c r="D44" s="23">
        <v>3621.4299999999985</v>
      </c>
    </row>
    <row r="45" spans="1:4" ht="24">
      <c r="A45" s="10" t="s">
        <v>77</v>
      </c>
      <c r="B45" s="10" t="s">
        <v>78</v>
      </c>
      <c r="C45" s="24">
        <v>20158.01</v>
      </c>
      <c r="D45" s="24">
        <v>11859.05</v>
      </c>
    </row>
    <row r="46" spans="1:4" ht="14.25">
      <c r="A46" s="10"/>
      <c r="B46" s="10" t="s">
        <v>79</v>
      </c>
      <c r="C46" s="24">
        <v>0</v>
      </c>
      <c r="D46" s="24">
        <v>0</v>
      </c>
    </row>
    <row r="47" spans="1:4" ht="24">
      <c r="A47" s="10" t="s">
        <v>80</v>
      </c>
      <c r="B47" s="10" t="s">
        <v>81</v>
      </c>
      <c r="C47" s="24">
        <v>0</v>
      </c>
      <c r="D47" s="24">
        <v>0</v>
      </c>
    </row>
    <row r="48" spans="1:4" ht="14.25">
      <c r="A48" s="10" t="s">
        <v>82</v>
      </c>
      <c r="B48" s="10" t="s">
        <v>83</v>
      </c>
      <c r="C48" s="24">
        <v>0</v>
      </c>
      <c r="D48" s="24">
        <v>0</v>
      </c>
    </row>
    <row r="49" spans="1:4" ht="14.25">
      <c r="A49" s="10" t="s">
        <v>84</v>
      </c>
      <c r="B49" s="10" t="s">
        <v>85</v>
      </c>
      <c r="C49" s="24">
        <v>-8237.62</v>
      </c>
      <c r="D49" s="24">
        <v>0</v>
      </c>
    </row>
    <row r="50" spans="1:4" ht="14.25">
      <c r="A50" s="10"/>
      <c r="B50" s="10" t="s">
        <v>86</v>
      </c>
      <c r="C50" s="24">
        <v>0</v>
      </c>
      <c r="D50" s="24">
        <v>0</v>
      </c>
    </row>
    <row r="51" spans="1:4" ht="14.25">
      <c r="A51" s="10"/>
      <c r="B51" s="10" t="s">
        <v>87</v>
      </c>
      <c r="C51" s="24">
        <v>-4552</v>
      </c>
      <c r="D51" s="24">
        <v>-8237.62</v>
      </c>
    </row>
    <row r="52" spans="1:4" ht="14.25">
      <c r="A52" s="10" t="s">
        <v>88</v>
      </c>
      <c r="B52" s="10" t="s">
        <v>89</v>
      </c>
      <c r="C52" s="24">
        <v>0</v>
      </c>
      <c r="D52" s="24">
        <v>0</v>
      </c>
    </row>
    <row r="53" spans="1:4" ht="14.25">
      <c r="A53" s="10"/>
      <c r="B53" s="10" t="s">
        <v>90</v>
      </c>
      <c r="C53" s="24">
        <v>0</v>
      </c>
      <c r="D53" s="24">
        <v>0</v>
      </c>
    </row>
    <row r="54" spans="1:4" ht="14.25">
      <c r="A54" s="10" t="s">
        <v>91</v>
      </c>
      <c r="B54" s="10" t="s">
        <v>92</v>
      </c>
      <c r="C54" s="24">
        <v>0</v>
      </c>
      <c r="D54" s="24">
        <v>0</v>
      </c>
    </row>
    <row r="55" spans="1:4" ht="14.25">
      <c r="A55" s="10" t="s">
        <v>93</v>
      </c>
      <c r="B55" s="10" t="s">
        <v>94</v>
      </c>
      <c r="C55" s="24">
        <v>78.01</v>
      </c>
      <c r="D55" s="24">
        <v>78.01</v>
      </c>
    </row>
    <row r="56" spans="1:4" ht="14.25">
      <c r="A56" s="8"/>
      <c r="B56" s="8" t="s">
        <v>95</v>
      </c>
      <c r="C56" s="9">
        <v>0</v>
      </c>
      <c r="D56" s="9">
        <v>0</v>
      </c>
    </row>
    <row r="57" spans="1:4" ht="14.25">
      <c r="A57" s="10"/>
      <c r="B57" s="10" t="s">
        <v>96</v>
      </c>
      <c r="C57" s="23">
        <v>0</v>
      </c>
      <c r="D57" s="23">
        <v>0</v>
      </c>
    </row>
    <row r="58" spans="1:4" ht="14.25">
      <c r="A58" s="10"/>
      <c r="B58" s="10" t="s">
        <v>97</v>
      </c>
      <c r="C58" s="24">
        <v>0</v>
      </c>
      <c r="D58" s="24">
        <v>0</v>
      </c>
    </row>
    <row r="59" spans="1:4" ht="14.25">
      <c r="A59" s="10"/>
      <c r="B59" s="10" t="s">
        <v>98</v>
      </c>
      <c r="C59" s="24">
        <v>0</v>
      </c>
      <c r="D59" s="24">
        <v>0</v>
      </c>
    </row>
    <row r="60" spans="1:4" ht="14.25">
      <c r="A60" s="10" t="s">
        <v>99</v>
      </c>
      <c r="B60" s="10" t="s">
        <v>100</v>
      </c>
      <c r="C60" s="24">
        <v>0</v>
      </c>
      <c r="D60" s="24">
        <v>0</v>
      </c>
    </row>
    <row r="61" spans="1:4" ht="14.25">
      <c r="A61" s="10"/>
      <c r="B61" s="10" t="s">
        <v>101</v>
      </c>
      <c r="C61" s="23">
        <v>0</v>
      </c>
      <c r="D61" s="23">
        <v>0</v>
      </c>
    </row>
    <row r="62" spans="1:4" ht="14.25">
      <c r="A62" s="10" t="s">
        <v>102</v>
      </c>
      <c r="B62" s="10" t="s">
        <v>103</v>
      </c>
      <c r="C62" s="24">
        <v>0</v>
      </c>
      <c r="D62" s="24">
        <v>0</v>
      </c>
    </row>
    <row r="63" spans="1:4" ht="14.25">
      <c r="A63" s="10" t="s">
        <v>104</v>
      </c>
      <c r="B63" s="10" t="s">
        <v>105</v>
      </c>
      <c r="C63" s="24">
        <v>0</v>
      </c>
      <c r="D63" s="24">
        <v>0</v>
      </c>
    </row>
    <row r="64" spans="1:4" ht="14.25">
      <c r="A64" s="10" t="s">
        <v>106</v>
      </c>
      <c r="B64" s="10" t="s">
        <v>107</v>
      </c>
      <c r="C64" s="24">
        <v>0</v>
      </c>
      <c r="D64" s="24">
        <v>0</v>
      </c>
    </row>
    <row r="65" spans="1:4" ht="24">
      <c r="A65" s="10" t="s">
        <v>108</v>
      </c>
      <c r="B65" s="10" t="s">
        <v>109</v>
      </c>
      <c r="C65" s="24">
        <v>0</v>
      </c>
      <c r="D65" s="24">
        <v>0</v>
      </c>
    </row>
    <row r="66" spans="1:4" ht="24">
      <c r="A66" s="10" t="s">
        <v>110</v>
      </c>
      <c r="B66" s="10" t="s">
        <v>111</v>
      </c>
      <c r="C66" s="24">
        <v>0</v>
      </c>
      <c r="D66" s="24">
        <v>0</v>
      </c>
    </row>
    <row r="67" spans="1:4" ht="14.25">
      <c r="A67" s="10" t="s">
        <v>112</v>
      </c>
      <c r="B67" s="10" t="s">
        <v>113</v>
      </c>
      <c r="C67" s="24">
        <v>0</v>
      </c>
      <c r="D67" s="24">
        <v>0</v>
      </c>
    </row>
    <row r="68" spans="1:4" ht="14.25">
      <c r="A68" s="10" t="s">
        <v>114</v>
      </c>
      <c r="B68" s="10" t="s">
        <v>115</v>
      </c>
      <c r="C68" s="24">
        <v>0</v>
      </c>
      <c r="D68" s="24">
        <v>0</v>
      </c>
    </row>
    <row r="69" spans="1:4" ht="14.25">
      <c r="A69" s="10" t="s">
        <v>116</v>
      </c>
      <c r="B69" s="10" t="s">
        <v>117</v>
      </c>
      <c r="C69" s="24">
        <v>0</v>
      </c>
      <c r="D69" s="24">
        <v>0</v>
      </c>
    </row>
    <row r="70" spans="1:4" ht="14.25">
      <c r="A70" s="10" t="s">
        <v>118</v>
      </c>
      <c r="B70" s="10" t="s">
        <v>119</v>
      </c>
      <c r="C70" s="24">
        <v>0</v>
      </c>
      <c r="D70" s="24">
        <v>0</v>
      </c>
    </row>
    <row r="71" spans="1:4" ht="14.25">
      <c r="A71" s="8"/>
      <c r="B71" s="8" t="s">
        <v>120</v>
      </c>
      <c r="C71" s="9">
        <v>1486.37</v>
      </c>
      <c r="D71" s="9">
        <v>2340.37</v>
      </c>
    </row>
    <row r="72" spans="1:4" ht="14.25">
      <c r="A72" s="10" t="s">
        <v>121</v>
      </c>
      <c r="B72" s="10" t="s">
        <v>122</v>
      </c>
      <c r="C72" s="24">
        <v>0</v>
      </c>
      <c r="D72" s="24">
        <v>0</v>
      </c>
    </row>
    <row r="73" spans="1:4" ht="14.25">
      <c r="A73" s="10"/>
      <c r="B73" s="10" t="s">
        <v>123</v>
      </c>
      <c r="C73" s="23">
        <v>0</v>
      </c>
      <c r="D73" s="23">
        <v>0</v>
      </c>
    </row>
    <row r="74" spans="1:4" ht="14.25">
      <c r="A74" s="10"/>
      <c r="B74" s="10" t="s">
        <v>97</v>
      </c>
      <c r="C74" s="24">
        <v>0</v>
      </c>
      <c r="D74" s="24">
        <v>0</v>
      </c>
    </row>
    <row r="75" spans="1:4" ht="14.25">
      <c r="A75" s="10"/>
      <c r="B75" s="10" t="s">
        <v>98</v>
      </c>
      <c r="C75" s="24">
        <v>0</v>
      </c>
      <c r="D75" s="24">
        <v>0</v>
      </c>
    </row>
    <row r="76" spans="1:4" ht="24">
      <c r="A76" s="10" t="s">
        <v>124</v>
      </c>
      <c r="B76" s="10" t="s">
        <v>100</v>
      </c>
      <c r="C76" s="24">
        <v>0</v>
      </c>
      <c r="D76" s="24">
        <v>0</v>
      </c>
    </row>
    <row r="77" spans="1:4" ht="14.25">
      <c r="A77" s="10"/>
      <c r="B77" s="10" t="s">
        <v>125</v>
      </c>
      <c r="C77" s="23">
        <v>0</v>
      </c>
      <c r="D77" s="23">
        <v>0</v>
      </c>
    </row>
    <row r="78" spans="1:4" ht="14.25">
      <c r="A78" s="10" t="s">
        <v>126</v>
      </c>
      <c r="B78" s="10" t="s">
        <v>103</v>
      </c>
      <c r="C78" s="24">
        <v>0</v>
      </c>
      <c r="D78" s="24">
        <v>0</v>
      </c>
    </row>
    <row r="79" spans="1:4" ht="14.25">
      <c r="A79" s="10" t="s">
        <v>127</v>
      </c>
      <c r="B79" s="10" t="s">
        <v>105</v>
      </c>
      <c r="C79" s="24">
        <v>0</v>
      </c>
      <c r="D79" s="24">
        <v>0</v>
      </c>
    </row>
    <row r="80" spans="1:4" ht="14.25">
      <c r="A80" s="10" t="s">
        <v>128</v>
      </c>
      <c r="B80" s="10" t="s">
        <v>107</v>
      </c>
      <c r="C80" s="24">
        <v>0</v>
      </c>
      <c r="D80" s="24">
        <v>0</v>
      </c>
    </row>
    <row r="81" spans="1:4" ht="69">
      <c r="A81" s="10" t="s">
        <v>129</v>
      </c>
      <c r="B81" s="10" t="s">
        <v>130</v>
      </c>
      <c r="C81" s="24">
        <v>0</v>
      </c>
      <c r="D81" s="24">
        <v>0</v>
      </c>
    </row>
    <row r="82" spans="1:4" ht="35.25">
      <c r="A82" s="10" t="s">
        <v>131</v>
      </c>
      <c r="B82" s="10" t="s">
        <v>132</v>
      </c>
      <c r="C82" s="24">
        <v>0</v>
      </c>
      <c r="D82" s="24">
        <v>0</v>
      </c>
    </row>
    <row r="83" spans="1:4" ht="14.25">
      <c r="A83" s="10"/>
      <c r="B83" s="10" t="s">
        <v>133</v>
      </c>
      <c r="C83" s="23">
        <v>1486.37</v>
      </c>
      <c r="D83" s="23">
        <v>2340.37</v>
      </c>
    </row>
    <row r="84" spans="1:4" ht="14.25">
      <c r="A84" s="10" t="s">
        <v>134</v>
      </c>
      <c r="B84" s="10" t="s">
        <v>135</v>
      </c>
      <c r="C84" s="24">
        <v>12</v>
      </c>
      <c r="D84" s="24">
        <v>0</v>
      </c>
    </row>
    <row r="85" spans="1:4" ht="24">
      <c r="A85" s="10" t="s">
        <v>136</v>
      </c>
      <c r="B85" s="10" t="s">
        <v>137</v>
      </c>
      <c r="C85" s="24">
        <v>1474.37</v>
      </c>
      <c r="D85" s="24">
        <v>2340.37</v>
      </c>
    </row>
    <row r="86" spans="1:4" ht="14.25">
      <c r="A86" s="10" t="s">
        <v>138</v>
      </c>
      <c r="B86" s="10" t="s">
        <v>139</v>
      </c>
      <c r="C86" s="24">
        <v>0</v>
      </c>
      <c r="D86" s="24">
        <v>0</v>
      </c>
    </row>
    <row r="87" spans="1:4" ht="14.25">
      <c r="A87" s="10" t="s">
        <v>140</v>
      </c>
      <c r="B87" s="10" t="s">
        <v>141</v>
      </c>
      <c r="C87" s="24">
        <v>0</v>
      </c>
      <c r="D87" s="24">
        <v>0</v>
      </c>
    </row>
    <row r="88" spans="1:4" ht="14.25">
      <c r="A88" s="11"/>
      <c r="B88" s="33" t="s">
        <v>142</v>
      </c>
      <c r="C88" s="9">
        <v>8932.769999999997</v>
      </c>
      <c r="D88" s="9">
        <v>6039.809999999999</v>
      </c>
    </row>
    <row r="89" spans="1:4" ht="14.25">
      <c r="A89" s="12"/>
      <c r="B89" s="12"/>
      <c r="C89" s="13"/>
      <c r="D89" s="13"/>
    </row>
    <row r="90" ht="14.25">
      <c r="A90" s="25" t="s">
        <v>143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46" t="s">
        <v>17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18</v>
      </c>
      <c r="B4" s="54"/>
      <c r="C4" s="54"/>
      <c r="D4" s="54"/>
    </row>
    <row r="5" spans="1:4" ht="15" thickBot="1">
      <c r="A5" s="32" t="s">
        <v>19</v>
      </c>
      <c r="B5" s="32" t="s">
        <v>20</v>
      </c>
      <c r="C5" s="32" t="s">
        <v>19</v>
      </c>
      <c r="D5" s="32" t="s">
        <v>19</v>
      </c>
    </row>
    <row r="6" spans="1:4" ht="15" thickBot="1">
      <c r="A6" s="32" t="s">
        <v>19</v>
      </c>
      <c r="B6" s="32" t="s">
        <v>21</v>
      </c>
      <c r="C6" s="32" t="s">
        <v>22</v>
      </c>
      <c r="D6" s="32" t="s">
        <v>23</v>
      </c>
    </row>
    <row r="7" spans="1:4" ht="14.25">
      <c r="A7" s="8"/>
      <c r="B7" s="8" t="s">
        <v>24</v>
      </c>
      <c r="C7" s="9">
        <f>+C8+C13+C17+C20+C21+C22+C23</f>
        <v>127070</v>
      </c>
      <c r="D7" s="9">
        <f>+D8+D13+D17+D20+D21+D22+D23</f>
        <v>130859</v>
      </c>
    </row>
    <row r="8" spans="1:4" ht="14.25">
      <c r="A8" s="10"/>
      <c r="B8" s="10" t="s">
        <v>25</v>
      </c>
      <c r="C8" s="23">
        <f>+C9+C10+C11+C12</f>
        <v>61899</v>
      </c>
      <c r="D8" s="23">
        <f>D9+D10+D11+D12</f>
        <v>60865</v>
      </c>
    </row>
    <row r="9" spans="1:4" ht="14.25">
      <c r="A9" s="10" t="s">
        <v>26</v>
      </c>
      <c r="B9" s="10" t="s">
        <v>27</v>
      </c>
      <c r="C9" s="24">
        <v>0</v>
      </c>
      <c r="D9" s="24">
        <v>0</v>
      </c>
    </row>
    <row r="10" spans="1:4" ht="14.25">
      <c r="A10" s="10" t="s">
        <v>28</v>
      </c>
      <c r="B10" s="10" t="s">
        <v>29</v>
      </c>
      <c r="C10" s="24">
        <v>32768</v>
      </c>
      <c r="D10" s="24">
        <v>38103</v>
      </c>
    </row>
    <row r="11" spans="1:4" ht="14.25">
      <c r="A11" s="10"/>
      <c r="B11" s="10" t="s">
        <v>30</v>
      </c>
      <c r="C11" s="24">
        <v>0</v>
      </c>
      <c r="D11" s="24">
        <v>0</v>
      </c>
    </row>
    <row r="12" spans="1:4" ht="14.25">
      <c r="A12" s="10" t="s">
        <v>31</v>
      </c>
      <c r="B12" s="10" t="s">
        <v>32</v>
      </c>
      <c r="C12" s="24">
        <v>29131</v>
      </c>
      <c r="D12" s="24">
        <v>22762</v>
      </c>
    </row>
    <row r="13" spans="1:4" ht="14.25">
      <c r="A13" s="10"/>
      <c r="B13" s="10" t="s">
        <v>33</v>
      </c>
      <c r="C13" s="23">
        <f>+C14+C15+C16</f>
        <v>65171</v>
      </c>
      <c r="D13" s="23">
        <f>+D14+D15+D16</f>
        <v>69994</v>
      </c>
    </row>
    <row r="14" spans="1:4" ht="14.25">
      <c r="A14" s="10" t="s">
        <v>34</v>
      </c>
      <c r="B14" s="10" t="s">
        <v>35</v>
      </c>
      <c r="C14" s="24">
        <v>0</v>
      </c>
      <c r="D14" s="24">
        <v>0</v>
      </c>
    </row>
    <row r="15" spans="1:4" ht="14.25">
      <c r="A15" s="10"/>
      <c r="B15" s="10" t="s">
        <v>30</v>
      </c>
      <c r="C15" s="24">
        <v>0</v>
      </c>
      <c r="D15" s="24">
        <v>0</v>
      </c>
    </row>
    <row r="16" spans="1:4" ht="24">
      <c r="A16" s="10" t="s">
        <v>36</v>
      </c>
      <c r="B16" s="10" t="s">
        <v>37</v>
      </c>
      <c r="C16" s="24">
        <v>65171</v>
      </c>
      <c r="D16" s="24">
        <v>69994</v>
      </c>
    </row>
    <row r="17" spans="1:4" ht="14.25">
      <c r="A17" s="10"/>
      <c r="B17" s="10" t="s">
        <v>38</v>
      </c>
      <c r="C17" s="23">
        <f>+C18+C19</f>
        <v>0</v>
      </c>
      <c r="D17" s="23">
        <f>+D18+D19</f>
        <v>0</v>
      </c>
    </row>
    <row r="18" spans="1:4" ht="14.25">
      <c r="A18" s="10" t="s">
        <v>39</v>
      </c>
      <c r="B18" s="10" t="s">
        <v>35</v>
      </c>
      <c r="C18" s="24">
        <v>0</v>
      </c>
      <c r="D18" s="24">
        <v>0</v>
      </c>
    </row>
    <row r="19" spans="1:4" ht="14.25">
      <c r="A19" s="10" t="s">
        <v>40</v>
      </c>
      <c r="B19" s="10" t="s">
        <v>41</v>
      </c>
      <c r="C19" s="24">
        <v>0</v>
      </c>
      <c r="D19" s="24">
        <v>0</v>
      </c>
    </row>
    <row r="20" spans="1:4" ht="24">
      <c r="A20" s="10" t="s">
        <v>42</v>
      </c>
      <c r="B20" s="10" t="s">
        <v>43</v>
      </c>
      <c r="C20" s="24">
        <v>0</v>
      </c>
      <c r="D20" s="24">
        <v>0</v>
      </c>
    </row>
    <row r="21" spans="1:4" ht="24">
      <c r="A21" s="10" t="s">
        <v>44</v>
      </c>
      <c r="B21" s="10" t="s">
        <v>45</v>
      </c>
      <c r="C21" s="24">
        <v>0</v>
      </c>
      <c r="D21" s="24">
        <v>0</v>
      </c>
    </row>
    <row r="22" spans="1:4" ht="14.25">
      <c r="A22" s="10"/>
      <c r="B22" s="10" t="s">
        <v>46</v>
      </c>
      <c r="C22" s="24">
        <v>0</v>
      </c>
      <c r="D22" s="24">
        <v>0</v>
      </c>
    </row>
    <row r="23" spans="1:4" ht="14.25">
      <c r="A23" s="10" t="s">
        <v>47</v>
      </c>
      <c r="B23" s="10" t="s">
        <v>48</v>
      </c>
      <c r="C23" s="24">
        <v>0</v>
      </c>
      <c r="D23" s="24">
        <v>0</v>
      </c>
    </row>
    <row r="24" spans="1:4" ht="14.25">
      <c r="A24" s="8"/>
      <c r="B24" s="8" t="s">
        <v>49</v>
      </c>
      <c r="C24" s="9">
        <f>+C25+C31+C34+C38+C39+C40+C41</f>
        <v>72726</v>
      </c>
      <c r="D24" s="9">
        <f>+D25+D31+D34+D38+D39+D40+D41</f>
        <v>100522</v>
      </c>
    </row>
    <row r="25" spans="1:4" ht="14.25">
      <c r="A25" s="10"/>
      <c r="B25" s="10" t="s">
        <v>50</v>
      </c>
      <c r="C25" s="23">
        <f>+C26+C27+C28+C29+C30</f>
        <v>0</v>
      </c>
      <c r="D25" s="23">
        <f>+D26+D27+D28+D29+D30</f>
        <v>0</v>
      </c>
    </row>
    <row r="26" spans="1:4" ht="14.25">
      <c r="A26" s="10"/>
      <c r="B26" s="10" t="s">
        <v>51</v>
      </c>
      <c r="C26" s="24">
        <v>0</v>
      </c>
      <c r="D26" s="24">
        <v>0</v>
      </c>
    </row>
    <row r="27" spans="1:4" ht="14.25">
      <c r="A27" s="10" t="s">
        <v>52</v>
      </c>
      <c r="B27" s="10" t="s">
        <v>35</v>
      </c>
      <c r="C27" s="24">
        <v>0</v>
      </c>
      <c r="D27" s="24">
        <v>0</v>
      </c>
    </row>
    <row r="28" spans="1:4" ht="14.25">
      <c r="A28" s="10" t="s">
        <v>52</v>
      </c>
      <c r="B28" s="10" t="s">
        <v>53</v>
      </c>
      <c r="C28" s="24">
        <v>0</v>
      </c>
      <c r="D28" s="24">
        <v>0</v>
      </c>
    </row>
    <row r="29" spans="1:4" ht="14.25">
      <c r="A29" s="10" t="s">
        <v>54</v>
      </c>
      <c r="B29" s="10" t="s">
        <v>55</v>
      </c>
      <c r="C29" s="24">
        <v>0</v>
      </c>
      <c r="D29" s="24">
        <v>0</v>
      </c>
    </row>
    <row r="30" spans="1:4" ht="14.25">
      <c r="A30" s="10" t="s">
        <v>56</v>
      </c>
      <c r="B30" s="10" t="s">
        <v>57</v>
      </c>
      <c r="C30" s="24">
        <v>0</v>
      </c>
      <c r="D30" s="24">
        <v>0</v>
      </c>
    </row>
    <row r="31" spans="1:4" ht="14.25">
      <c r="A31" s="10"/>
      <c r="B31" s="10" t="s">
        <v>58</v>
      </c>
      <c r="C31" s="23">
        <f>+C32+C33</f>
        <v>174</v>
      </c>
      <c r="D31" s="23">
        <f>+D32+D33</f>
        <v>172</v>
      </c>
    </row>
    <row r="32" spans="1:4" ht="14.25">
      <c r="A32" s="10" t="s">
        <v>59</v>
      </c>
      <c r="B32" s="10" t="s">
        <v>60</v>
      </c>
      <c r="C32" s="24">
        <v>174</v>
      </c>
      <c r="D32" s="24">
        <v>172</v>
      </c>
    </row>
    <row r="33" spans="1:4" ht="14.25">
      <c r="A33" s="10"/>
      <c r="B33" s="10" t="s">
        <v>30</v>
      </c>
      <c r="C33" s="24">
        <v>0</v>
      </c>
      <c r="D33" s="24">
        <v>0</v>
      </c>
    </row>
    <row r="34" spans="1:4" ht="14.25">
      <c r="A34" s="10"/>
      <c r="B34" s="10" t="s">
        <v>61</v>
      </c>
      <c r="C34" s="23">
        <f>+C35+C36+C37</f>
        <v>281</v>
      </c>
      <c r="D34" s="23">
        <f>+D35+D36+D37</f>
        <v>285</v>
      </c>
    </row>
    <row r="35" spans="1:4" ht="24">
      <c r="A35" s="10" t="s">
        <v>62</v>
      </c>
      <c r="B35" s="10" t="s">
        <v>63</v>
      </c>
      <c r="C35" s="24">
        <v>4</v>
      </c>
      <c r="D35" s="24">
        <v>38</v>
      </c>
    </row>
    <row r="36" spans="1:4" ht="14.25">
      <c r="A36" s="10"/>
      <c r="B36" s="10" t="s">
        <v>64</v>
      </c>
      <c r="C36" s="24">
        <v>0</v>
      </c>
      <c r="D36" s="24">
        <v>0</v>
      </c>
    </row>
    <row r="37" spans="1:4" ht="14.25">
      <c r="A37" s="10" t="s">
        <v>65</v>
      </c>
      <c r="B37" s="10" t="s">
        <v>66</v>
      </c>
      <c r="C37" s="24">
        <v>277</v>
      </c>
      <c r="D37" s="24">
        <v>247</v>
      </c>
    </row>
    <row r="38" spans="1:4" ht="24">
      <c r="A38" s="10" t="s">
        <v>67</v>
      </c>
      <c r="B38" s="10" t="s">
        <v>68</v>
      </c>
      <c r="C38" s="24">
        <v>0</v>
      </c>
      <c r="D38" s="24">
        <v>0</v>
      </c>
    </row>
    <row r="39" spans="1:4" ht="24">
      <c r="A39" s="10" t="s">
        <v>69</v>
      </c>
      <c r="B39" s="10" t="s">
        <v>70</v>
      </c>
      <c r="C39" s="24">
        <v>0</v>
      </c>
      <c r="D39" s="24">
        <v>0</v>
      </c>
    </row>
    <row r="40" spans="1:4" ht="14.25">
      <c r="A40" s="10" t="s">
        <v>71</v>
      </c>
      <c r="B40" s="10" t="s">
        <v>72</v>
      </c>
      <c r="C40" s="24">
        <v>504</v>
      </c>
      <c r="D40" s="24">
        <v>519</v>
      </c>
    </row>
    <row r="41" spans="1:4" ht="14.25">
      <c r="A41" s="10"/>
      <c r="B41" s="10" t="s">
        <v>73</v>
      </c>
      <c r="C41" s="24">
        <v>71767</v>
      </c>
      <c r="D41" s="24">
        <v>99546</v>
      </c>
    </row>
    <row r="42" spans="1:4" ht="14.25">
      <c r="A42" s="11"/>
      <c r="B42" s="33" t="s">
        <v>74</v>
      </c>
      <c r="C42" s="9">
        <f>+C7+C24</f>
        <v>199796</v>
      </c>
      <c r="D42" s="9">
        <f>+D7+D24</f>
        <v>231381</v>
      </c>
    </row>
    <row r="43" spans="1:4" ht="14.25">
      <c r="A43" s="8"/>
      <c r="B43" s="8" t="s">
        <v>75</v>
      </c>
      <c r="C43" s="9">
        <f>+C44+C54+C55</f>
        <v>166814</v>
      </c>
      <c r="D43" s="9">
        <f>+D44+D54+D55</f>
        <v>199661</v>
      </c>
    </row>
    <row r="44" spans="1:4" ht="14.25">
      <c r="A44" s="10"/>
      <c r="B44" s="10" t="s">
        <v>76</v>
      </c>
      <c r="C44" s="23">
        <f>+C45+C46+C47+C48+C49+C50+C51+C52+C53</f>
        <v>146247</v>
      </c>
      <c r="D44" s="23">
        <f>+D45+D46+D47+D48+D49+D50+D51+D52+D53</f>
        <v>181044</v>
      </c>
    </row>
    <row r="45" spans="1:4" ht="24">
      <c r="A45" s="10" t="s">
        <v>77</v>
      </c>
      <c r="B45" s="10" t="s">
        <v>78</v>
      </c>
      <c r="C45" s="24">
        <v>700</v>
      </c>
      <c r="D45" s="24">
        <v>700</v>
      </c>
    </row>
    <row r="46" spans="1:4" ht="14.25">
      <c r="A46" s="10"/>
      <c r="B46" s="10" t="s">
        <v>79</v>
      </c>
      <c r="C46" s="24">
        <v>0</v>
      </c>
      <c r="D46" s="24">
        <v>0</v>
      </c>
    </row>
    <row r="47" spans="1:4" ht="24">
      <c r="A47" s="10" t="s">
        <v>80</v>
      </c>
      <c r="B47" s="10" t="s">
        <v>81</v>
      </c>
      <c r="C47" s="24">
        <v>0</v>
      </c>
      <c r="D47" s="24">
        <v>0</v>
      </c>
    </row>
    <row r="48" spans="1:4" ht="14.25">
      <c r="A48" s="10" t="s">
        <v>82</v>
      </c>
      <c r="B48" s="10" t="s">
        <v>83</v>
      </c>
      <c r="C48" s="24">
        <v>0</v>
      </c>
      <c r="D48" s="24">
        <v>0</v>
      </c>
    </row>
    <row r="49" spans="1:4" ht="14.25">
      <c r="A49" s="10" t="s">
        <v>84</v>
      </c>
      <c r="B49" s="10" t="s">
        <v>85</v>
      </c>
      <c r="C49" s="24">
        <v>-223787</v>
      </c>
      <c r="D49" s="24">
        <f>-220365</f>
        <v>-220365</v>
      </c>
    </row>
    <row r="50" spans="1:4" ht="14.25">
      <c r="A50" s="10"/>
      <c r="B50" s="10" t="s">
        <v>86</v>
      </c>
      <c r="C50" s="24">
        <v>464100</v>
      </c>
      <c r="D50" s="24">
        <v>624496</v>
      </c>
    </row>
    <row r="51" spans="1:4" ht="14.25">
      <c r="A51" s="10"/>
      <c r="B51" s="10" t="s">
        <v>87</v>
      </c>
      <c r="C51" s="24">
        <v>-94766</v>
      </c>
      <c r="D51" s="24">
        <v>-223787</v>
      </c>
    </row>
    <row r="52" spans="1:4" ht="14.25">
      <c r="A52" s="10" t="s">
        <v>88</v>
      </c>
      <c r="B52" s="10" t="s">
        <v>89</v>
      </c>
      <c r="C52" s="24">
        <v>0</v>
      </c>
      <c r="D52" s="24">
        <v>0</v>
      </c>
    </row>
    <row r="53" spans="1:4" ht="14.25">
      <c r="A53" s="10"/>
      <c r="B53" s="10" t="s">
        <v>90</v>
      </c>
      <c r="C53" s="24">
        <v>0</v>
      </c>
      <c r="D53" s="24">
        <v>0</v>
      </c>
    </row>
    <row r="54" spans="1:4" ht="14.25">
      <c r="A54" s="10" t="s">
        <v>91</v>
      </c>
      <c r="B54" s="10" t="s">
        <v>92</v>
      </c>
      <c r="C54" s="24">
        <v>0</v>
      </c>
      <c r="D54" s="24">
        <v>0</v>
      </c>
    </row>
    <row r="55" spans="1:4" ht="14.25">
      <c r="A55" s="10" t="s">
        <v>93</v>
      </c>
      <c r="B55" s="10" t="s">
        <v>94</v>
      </c>
      <c r="C55" s="24">
        <v>20567</v>
      </c>
      <c r="D55" s="24">
        <v>18617</v>
      </c>
    </row>
    <row r="56" spans="1:4" ht="14.25">
      <c r="A56" s="8"/>
      <c r="B56" s="8" t="s">
        <v>95</v>
      </c>
      <c r="C56" s="9">
        <f>+C57+C61+C66+C67+C68+C69+C70</f>
        <v>0</v>
      </c>
      <c r="D56" s="9">
        <f>+D57+D61+D66+D67+D68+D69+D70</f>
        <v>0</v>
      </c>
    </row>
    <row r="57" spans="1:4" ht="14.25">
      <c r="A57" s="10"/>
      <c r="B57" s="10" t="s">
        <v>96</v>
      </c>
      <c r="C57" s="23">
        <f>+C58+C59+C60</f>
        <v>0</v>
      </c>
      <c r="D57" s="23">
        <f>+D58+D59+D60</f>
        <v>0</v>
      </c>
    </row>
    <row r="58" spans="1:4" ht="14.25">
      <c r="A58" s="10"/>
      <c r="B58" s="10" t="s">
        <v>97</v>
      </c>
      <c r="C58" s="24">
        <v>0</v>
      </c>
      <c r="D58" s="24">
        <v>0</v>
      </c>
    </row>
    <row r="59" spans="1:4" ht="14.25">
      <c r="A59" s="10"/>
      <c r="B59" s="10" t="s">
        <v>98</v>
      </c>
      <c r="C59" s="24">
        <v>0</v>
      </c>
      <c r="D59" s="24">
        <v>0</v>
      </c>
    </row>
    <row r="60" spans="1:4" ht="14.25">
      <c r="A60" s="10" t="s">
        <v>99</v>
      </c>
      <c r="B60" s="10" t="s">
        <v>100</v>
      </c>
      <c r="C60" s="24">
        <v>0</v>
      </c>
      <c r="D60" s="24">
        <v>0</v>
      </c>
    </row>
    <row r="61" spans="1:4" ht="14.25">
      <c r="A61" s="10"/>
      <c r="B61" s="10" t="s">
        <v>101</v>
      </c>
      <c r="C61" s="23">
        <f>+C62+C63+C64+C65</f>
        <v>0</v>
      </c>
      <c r="D61" s="23">
        <f>+D62+D63+D64+D65</f>
        <v>0</v>
      </c>
    </row>
    <row r="62" spans="1:4" ht="14.25">
      <c r="A62" s="10" t="s">
        <v>102</v>
      </c>
      <c r="B62" s="10" t="s">
        <v>103</v>
      </c>
      <c r="C62" s="24">
        <v>0</v>
      </c>
      <c r="D62" s="24">
        <v>0</v>
      </c>
    </row>
    <row r="63" spans="1:4" ht="14.25">
      <c r="A63" s="10" t="s">
        <v>104</v>
      </c>
      <c r="B63" s="10" t="s">
        <v>105</v>
      </c>
      <c r="C63" s="24">
        <v>0</v>
      </c>
      <c r="D63" s="24">
        <v>0</v>
      </c>
    </row>
    <row r="64" spans="1:4" ht="14.25">
      <c r="A64" s="10" t="s">
        <v>106</v>
      </c>
      <c r="B64" s="10" t="s">
        <v>107</v>
      </c>
      <c r="C64" s="24">
        <v>0</v>
      </c>
      <c r="D64" s="24">
        <v>0</v>
      </c>
    </row>
    <row r="65" spans="1:4" ht="14.25">
      <c r="A65" s="10" t="s">
        <v>108</v>
      </c>
      <c r="B65" s="10" t="s">
        <v>109</v>
      </c>
      <c r="C65" s="24">
        <v>0</v>
      </c>
      <c r="D65" s="24">
        <v>0</v>
      </c>
    </row>
    <row r="66" spans="1:4" ht="14.25">
      <c r="A66" s="10" t="s">
        <v>110</v>
      </c>
      <c r="B66" s="10" t="s">
        <v>111</v>
      </c>
      <c r="C66" s="24">
        <v>0</v>
      </c>
      <c r="D66" s="24">
        <v>0</v>
      </c>
    </row>
    <row r="67" spans="1:4" ht="14.25">
      <c r="A67" s="10" t="s">
        <v>112</v>
      </c>
      <c r="B67" s="10" t="s">
        <v>113</v>
      </c>
      <c r="C67" s="24">
        <v>0</v>
      </c>
      <c r="D67" s="24">
        <v>0</v>
      </c>
    </row>
    <row r="68" spans="1:4" ht="14.25">
      <c r="A68" s="10" t="s">
        <v>114</v>
      </c>
      <c r="B68" s="10" t="s">
        <v>115</v>
      </c>
      <c r="C68" s="24">
        <v>0</v>
      </c>
      <c r="D68" s="24">
        <v>0</v>
      </c>
    </row>
    <row r="69" spans="1:4" ht="14.25">
      <c r="A69" s="10" t="s">
        <v>116</v>
      </c>
      <c r="B69" s="10" t="s">
        <v>117</v>
      </c>
      <c r="C69" s="24">
        <v>0</v>
      </c>
      <c r="D69" s="24">
        <v>0</v>
      </c>
    </row>
    <row r="70" spans="1:4" ht="14.25">
      <c r="A70" s="10" t="s">
        <v>118</v>
      </c>
      <c r="B70" s="10" t="s">
        <v>119</v>
      </c>
      <c r="C70" s="24">
        <v>0</v>
      </c>
      <c r="D70" s="24">
        <v>0</v>
      </c>
    </row>
    <row r="71" spans="1:4" ht="14.25">
      <c r="A71" s="8"/>
      <c r="B71" s="8" t="s">
        <v>120</v>
      </c>
      <c r="C71" s="9">
        <f>+C72+C73+C77+C82+C83+C86+C87</f>
        <v>32982</v>
      </c>
      <c r="D71" s="9">
        <f>+D72+D73+D77+D82+D83+D86+D87</f>
        <v>31720</v>
      </c>
    </row>
    <row r="72" spans="1:4" ht="14.25">
      <c r="A72" s="10" t="s">
        <v>121</v>
      </c>
      <c r="B72" s="10" t="s">
        <v>122</v>
      </c>
      <c r="C72" s="24">
        <v>0</v>
      </c>
      <c r="D72" s="24">
        <v>0</v>
      </c>
    </row>
    <row r="73" spans="1:4" ht="14.25">
      <c r="A73" s="10"/>
      <c r="B73" s="10" t="s">
        <v>123</v>
      </c>
      <c r="C73" s="23">
        <f>+C74+C75+C76</f>
        <v>542</v>
      </c>
      <c r="D73" s="23">
        <f>+D74+D75+D76</f>
        <v>572</v>
      </c>
    </row>
    <row r="74" spans="1:4" ht="14.25">
      <c r="A74" s="10"/>
      <c r="B74" s="10" t="s">
        <v>97</v>
      </c>
      <c r="C74" s="24">
        <v>542</v>
      </c>
      <c r="D74" s="24">
        <v>572</v>
      </c>
    </row>
    <row r="75" spans="1:4" ht="14.25">
      <c r="A75" s="10"/>
      <c r="B75" s="10" t="s">
        <v>98</v>
      </c>
      <c r="C75" s="24">
        <v>0</v>
      </c>
      <c r="D75" s="24">
        <v>0</v>
      </c>
    </row>
    <row r="76" spans="1:4" ht="14.25">
      <c r="A76" s="10" t="s">
        <v>124</v>
      </c>
      <c r="B76" s="10" t="s">
        <v>100</v>
      </c>
      <c r="C76" s="24">
        <v>0</v>
      </c>
      <c r="D76" s="24">
        <v>0</v>
      </c>
    </row>
    <row r="77" spans="1:4" ht="14.25">
      <c r="A77" s="10"/>
      <c r="B77" s="10" t="s">
        <v>125</v>
      </c>
      <c r="C77" s="23">
        <f>+C78+C79+C80+C81</f>
        <v>0</v>
      </c>
      <c r="D77" s="23">
        <f>+D78+D79+D80+D81</f>
        <v>0</v>
      </c>
    </row>
    <row r="78" spans="1:4" ht="14.25">
      <c r="A78" s="10" t="s">
        <v>126</v>
      </c>
      <c r="B78" s="10" t="s">
        <v>103</v>
      </c>
      <c r="C78" s="24">
        <v>0</v>
      </c>
      <c r="D78" s="24">
        <v>0</v>
      </c>
    </row>
    <row r="79" spans="1:4" ht="14.25">
      <c r="A79" s="10" t="s">
        <v>127</v>
      </c>
      <c r="B79" s="10" t="s">
        <v>105</v>
      </c>
      <c r="C79" s="24">
        <v>0</v>
      </c>
      <c r="D79" s="24">
        <v>0</v>
      </c>
    </row>
    <row r="80" spans="1:4" ht="14.25">
      <c r="A80" s="10" t="s">
        <v>128</v>
      </c>
      <c r="B80" s="10" t="s">
        <v>107</v>
      </c>
      <c r="C80" s="24">
        <v>0</v>
      </c>
      <c r="D80" s="24">
        <v>0</v>
      </c>
    </row>
    <row r="81" spans="1:4" ht="24">
      <c r="A81" s="10" t="s">
        <v>129</v>
      </c>
      <c r="B81" s="10" t="s">
        <v>130</v>
      </c>
      <c r="C81" s="24">
        <v>0</v>
      </c>
      <c r="D81" s="24">
        <v>0</v>
      </c>
    </row>
    <row r="82" spans="1:4" ht="24">
      <c r="A82" s="10" t="s">
        <v>131</v>
      </c>
      <c r="B82" s="10" t="s">
        <v>132</v>
      </c>
      <c r="C82" s="24">
        <v>0</v>
      </c>
      <c r="D82" s="24">
        <v>0</v>
      </c>
    </row>
    <row r="83" spans="1:4" ht="14.25">
      <c r="A83" s="10"/>
      <c r="B83" s="10" t="s">
        <v>133</v>
      </c>
      <c r="C83" s="23">
        <f>+C84+C85</f>
        <v>32440</v>
      </c>
      <c r="D83" s="23">
        <f>+D84+D85</f>
        <v>31148</v>
      </c>
    </row>
    <row r="84" spans="1:4" ht="14.25">
      <c r="A84" s="10" t="s">
        <v>134</v>
      </c>
      <c r="B84" s="10" t="s">
        <v>135</v>
      </c>
      <c r="C84" s="24">
        <v>30046</v>
      </c>
      <c r="D84" s="24">
        <v>26627</v>
      </c>
    </row>
    <row r="85" spans="1:4" ht="14.25">
      <c r="A85" s="10" t="s">
        <v>136</v>
      </c>
      <c r="B85" s="10" t="s">
        <v>137</v>
      </c>
      <c r="C85" s="24">
        <v>2394</v>
      </c>
      <c r="D85" s="24">
        <v>4521</v>
      </c>
    </row>
    <row r="86" spans="1:4" ht="14.25">
      <c r="A86" s="10" t="s">
        <v>138</v>
      </c>
      <c r="B86" s="10" t="s">
        <v>139</v>
      </c>
      <c r="C86" s="24">
        <v>0</v>
      </c>
      <c r="D86" s="24">
        <v>0</v>
      </c>
    </row>
    <row r="87" spans="1:4" ht="14.25">
      <c r="A87" s="10" t="s">
        <v>140</v>
      </c>
      <c r="B87" s="10" t="s">
        <v>141</v>
      </c>
      <c r="C87" s="24">
        <v>0</v>
      </c>
      <c r="D87" s="24">
        <v>0</v>
      </c>
    </row>
    <row r="88" spans="1:4" ht="14.25">
      <c r="A88" s="11"/>
      <c r="B88" s="33" t="s">
        <v>142</v>
      </c>
      <c r="C88" s="9">
        <f>+C43+C56+C71</f>
        <v>199796</v>
      </c>
      <c r="D88" s="9">
        <f>+D43+D56+D71</f>
        <v>231381</v>
      </c>
    </row>
    <row r="89" spans="1:4" ht="14.25">
      <c r="A89" s="12"/>
      <c r="B89" s="12"/>
      <c r="C89" s="13"/>
      <c r="D89" s="13"/>
    </row>
    <row r="90" ht="14.25">
      <c r="A90" s="25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46" t="s">
        <v>17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18</v>
      </c>
      <c r="B4" s="54"/>
      <c r="C4" s="54"/>
      <c r="D4" s="54"/>
    </row>
    <row r="5" spans="1:4" ht="15" thickBot="1">
      <c r="A5" s="32" t="s">
        <v>19</v>
      </c>
      <c r="B5" s="32" t="s">
        <v>20</v>
      </c>
      <c r="C5" s="32" t="s">
        <v>19</v>
      </c>
      <c r="D5" s="32" t="s">
        <v>19</v>
      </c>
    </row>
    <row r="6" spans="1:4" ht="15" thickBot="1">
      <c r="A6" s="32" t="s">
        <v>19</v>
      </c>
      <c r="B6" s="32" t="s">
        <v>21</v>
      </c>
      <c r="C6" s="32" t="s">
        <v>22</v>
      </c>
      <c r="D6" s="32" t="s">
        <v>23</v>
      </c>
    </row>
    <row r="7" spans="1:4" ht="14.25">
      <c r="A7" s="8"/>
      <c r="B7" s="8" t="s">
        <v>24</v>
      </c>
      <c r="C7" s="9">
        <v>74295</v>
      </c>
      <c r="D7" s="9">
        <v>74797</v>
      </c>
    </row>
    <row r="8" spans="1:4" ht="14.25">
      <c r="A8" s="10"/>
      <c r="B8" s="10" t="s">
        <v>25</v>
      </c>
      <c r="C8" s="23">
        <v>6</v>
      </c>
      <c r="D8" s="23">
        <f>D9+D10+D11+D12</f>
        <v>9</v>
      </c>
    </row>
    <row r="9" spans="1:4" ht="14.25">
      <c r="A9" s="10" t="s">
        <v>26</v>
      </c>
      <c r="B9" s="10" t="s">
        <v>27</v>
      </c>
      <c r="C9" s="24">
        <v>0</v>
      </c>
      <c r="D9" s="24">
        <v>0</v>
      </c>
    </row>
    <row r="10" spans="1:4" ht="14.25">
      <c r="A10" s="10" t="s">
        <v>28</v>
      </c>
      <c r="B10" s="10" t="s">
        <v>29</v>
      </c>
      <c r="C10" s="24">
        <v>4</v>
      </c>
      <c r="D10" s="24">
        <v>7</v>
      </c>
    </row>
    <row r="11" spans="1:4" ht="14.25">
      <c r="A11" s="10"/>
      <c r="B11" s="10" t="s">
        <v>30</v>
      </c>
      <c r="C11" s="24">
        <v>0</v>
      </c>
      <c r="D11" s="24">
        <v>0</v>
      </c>
    </row>
    <row r="12" spans="1:4" ht="14.25">
      <c r="A12" s="10" t="s">
        <v>31</v>
      </c>
      <c r="B12" s="10" t="s">
        <v>32</v>
      </c>
      <c r="C12" s="24">
        <f>D12</f>
        <v>2</v>
      </c>
      <c r="D12" s="24">
        <v>2</v>
      </c>
    </row>
    <row r="13" spans="1:4" ht="14.25">
      <c r="A13" s="10"/>
      <c r="B13" s="10" t="s">
        <v>33</v>
      </c>
      <c r="C13" s="23">
        <v>2123</v>
      </c>
      <c r="D13" s="23">
        <f>D14+D15+D16</f>
        <v>2048</v>
      </c>
    </row>
    <row r="14" spans="1:4" ht="14.25">
      <c r="A14" s="10" t="s">
        <v>34</v>
      </c>
      <c r="B14" s="10" t="s">
        <v>35</v>
      </c>
      <c r="C14" s="24">
        <v>1549</v>
      </c>
      <c r="D14" s="24">
        <v>1549</v>
      </c>
    </row>
    <row r="15" spans="1:4" ht="14.25">
      <c r="A15" s="10"/>
      <c r="B15" s="10" t="s">
        <v>30</v>
      </c>
      <c r="C15" s="24">
        <v>0</v>
      </c>
      <c r="D15" s="24">
        <v>0</v>
      </c>
    </row>
    <row r="16" spans="1:4" ht="24">
      <c r="A16" s="10" t="s">
        <v>36</v>
      </c>
      <c r="B16" s="10" t="s">
        <v>37</v>
      </c>
      <c r="C16" s="24">
        <v>574</v>
      </c>
      <c r="D16" s="24">
        <v>499</v>
      </c>
    </row>
    <row r="17" spans="1:4" ht="14.25">
      <c r="A17" s="10"/>
      <c r="B17" s="10" t="s">
        <v>38</v>
      </c>
      <c r="C17" s="23">
        <v>71852</v>
      </c>
      <c r="D17" s="23">
        <f>D18+D19</f>
        <v>72426</v>
      </c>
    </row>
    <row r="18" spans="1:4" ht="14.25">
      <c r="A18" s="10" t="s">
        <v>39</v>
      </c>
      <c r="B18" s="10" t="s">
        <v>35</v>
      </c>
      <c r="C18" s="24">
        <v>33562</v>
      </c>
      <c r="D18" s="24">
        <v>33562</v>
      </c>
    </row>
    <row r="19" spans="1:4" ht="14.25">
      <c r="A19" s="10" t="s">
        <v>40</v>
      </c>
      <c r="B19" s="10" t="s">
        <v>41</v>
      </c>
      <c r="C19" s="24">
        <v>38290</v>
      </c>
      <c r="D19" s="24">
        <v>38864</v>
      </c>
    </row>
    <row r="20" spans="1:4" ht="24">
      <c r="A20" s="10" t="s">
        <v>42</v>
      </c>
      <c r="B20" s="10" t="s">
        <v>43</v>
      </c>
      <c r="C20" s="24">
        <v>0</v>
      </c>
      <c r="D20" s="24">
        <v>0</v>
      </c>
    </row>
    <row r="21" spans="1:4" ht="24">
      <c r="A21" s="10" t="s">
        <v>44</v>
      </c>
      <c r="B21" s="10" t="s">
        <v>45</v>
      </c>
      <c r="C21" s="24">
        <v>314</v>
      </c>
      <c r="D21" s="24">
        <v>314</v>
      </c>
    </row>
    <row r="22" spans="1:4" ht="14.25">
      <c r="A22" s="10"/>
      <c r="B22" s="10" t="s">
        <v>46</v>
      </c>
      <c r="C22" s="24">
        <v>0</v>
      </c>
      <c r="D22" s="24">
        <v>0</v>
      </c>
    </row>
    <row r="23" spans="1:4" ht="14.25">
      <c r="A23" s="10" t="s">
        <v>47</v>
      </c>
      <c r="B23" s="10" t="s">
        <v>48</v>
      </c>
      <c r="C23" s="24">
        <v>0</v>
      </c>
      <c r="D23" s="24">
        <v>0</v>
      </c>
    </row>
    <row r="24" spans="1:4" ht="14.25">
      <c r="A24" s="8"/>
      <c r="B24" s="8" t="s">
        <v>49</v>
      </c>
      <c r="C24" s="9">
        <v>241395</v>
      </c>
      <c r="D24" s="9">
        <f>D25+D31+D34+D38+D39+D40+D41</f>
        <v>243903</v>
      </c>
    </row>
    <row r="25" spans="1:4" ht="14.25">
      <c r="A25" s="10"/>
      <c r="B25" s="10" t="s">
        <v>50</v>
      </c>
      <c r="C25" s="23">
        <v>0</v>
      </c>
      <c r="D25" s="23">
        <v>0</v>
      </c>
    </row>
    <row r="26" spans="1:4" ht="14.25">
      <c r="A26" s="10"/>
      <c r="B26" s="10" t="s">
        <v>51</v>
      </c>
      <c r="C26" s="24">
        <v>0</v>
      </c>
      <c r="D26" s="24">
        <v>0</v>
      </c>
    </row>
    <row r="27" spans="1:4" ht="14.25">
      <c r="A27" s="10" t="s">
        <v>52</v>
      </c>
      <c r="B27" s="10" t="s">
        <v>35</v>
      </c>
      <c r="C27" s="24">
        <v>0</v>
      </c>
      <c r="D27" s="24">
        <v>0</v>
      </c>
    </row>
    <row r="28" spans="1:4" ht="14.25">
      <c r="A28" s="10" t="s">
        <v>52</v>
      </c>
      <c r="B28" s="10" t="s">
        <v>53</v>
      </c>
      <c r="C28" s="24">
        <v>0</v>
      </c>
      <c r="D28" s="24">
        <v>0</v>
      </c>
    </row>
    <row r="29" spans="1:4" ht="14.25">
      <c r="A29" s="10" t="s">
        <v>54</v>
      </c>
      <c r="B29" s="10" t="s">
        <v>55</v>
      </c>
      <c r="C29" s="24">
        <v>0</v>
      </c>
      <c r="D29" s="24">
        <v>0</v>
      </c>
    </row>
    <row r="30" spans="1:4" ht="14.25">
      <c r="A30" s="10" t="s">
        <v>56</v>
      </c>
      <c r="B30" s="10" t="s">
        <v>57</v>
      </c>
      <c r="C30" s="24">
        <v>0</v>
      </c>
      <c r="D30" s="24">
        <v>0</v>
      </c>
    </row>
    <row r="31" spans="1:4" ht="14.25">
      <c r="A31" s="10"/>
      <c r="B31" s="10" t="s">
        <v>58</v>
      </c>
      <c r="C31" s="23">
        <f>C32+C33</f>
        <v>130267</v>
      </c>
      <c r="D31" s="23">
        <f>D32+D33</f>
        <v>130270</v>
      </c>
    </row>
    <row r="32" spans="1:4" ht="14.25">
      <c r="A32" s="10" t="s">
        <v>59</v>
      </c>
      <c r="B32" s="10" t="s">
        <v>60</v>
      </c>
      <c r="C32" s="24">
        <v>130213</v>
      </c>
      <c r="D32" s="24">
        <v>130213</v>
      </c>
    </row>
    <row r="33" spans="1:4" ht="14.25">
      <c r="A33" s="10"/>
      <c r="B33" s="10" t="s">
        <v>30</v>
      </c>
      <c r="C33" s="24">
        <v>54</v>
      </c>
      <c r="D33" s="24">
        <v>57</v>
      </c>
    </row>
    <row r="34" spans="1:4" ht="14.25">
      <c r="A34" s="10"/>
      <c r="B34" s="10" t="s">
        <v>61</v>
      </c>
      <c r="C34" s="23">
        <f>C35+C36+C37</f>
        <v>23623</v>
      </c>
      <c r="D34" s="23">
        <f>D35+D36+D37</f>
        <v>21414</v>
      </c>
    </row>
    <row r="35" spans="1:4" ht="24">
      <c r="A35" s="10" t="s">
        <v>62</v>
      </c>
      <c r="B35" s="10" t="s">
        <v>63</v>
      </c>
      <c r="C35" s="24">
        <v>133</v>
      </c>
      <c r="D35" s="24">
        <v>78</v>
      </c>
    </row>
    <row r="36" spans="1:4" ht="14.25">
      <c r="A36" s="10"/>
      <c r="B36" s="10" t="s">
        <v>64</v>
      </c>
      <c r="C36" s="24">
        <v>0</v>
      </c>
      <c r="D36" s="24">
        <v>0</v>
      </c>
    </row>
    <row r="37" spans="1:4" ht="14.25">
      <c r="A37" s="10" t="s">
        <v>65</v>
      </c>
      <c r="B37" s="10" t="s">
        <v>66</v>
      </c>
      <c r="C37" s="24">
        <f>23623-C35</f>
        <v>23490</v>
      </c>
      <c r="D37" s="24">
        <v>21336</v>
      </c>
    </row>
    <row r="38" spans="1:4" ht="24">
      <c r="A38" s="10" t="s">
        <v>67</v>
      </c>
      <c r="B38" s="10" t="s">
        <v>68</v>
      </c>
      <c r="C38" s="24">
        <v>0</v>
      </c>
      <c r="D38" s="24">
        <v>0</v>
      </c>
    </row>
    <row r="39" spans="1:4" ht="24">
      <c r="A39" s="10" t="s">
        <v>69</v>
      </c>
      <c r="B39" s="10" t="s">
        <v>70</v>
      </c>
      <c r="C39" s="24">
        <f>28608+126</f>
        <v>28734</v>
      </c>
      <c r="D39" s="24">
        <v>28545</v>
      </c>
    </row>
    <row r="40" spans="1:4" ht="14.25">
      <c r="A40" s="10" t="s">
        <v>71</v>
      </c>
      <c r="B40" s="10" t="s">
        <v>72</v>
      </c>
      <c r="C40" s="24">
        <v>21</v>
      </c>
      <c r="D40" s="24">
        <v>22</v>
      </c>
    </row>
    <row r="41" spans="1:4" ht="14.25">
      <c r="A41" s="10"/>
      <c r="B41" s="10" t="s">
        <v>73</v>
      </c>
      <c r="C41" s="24">
        <v>58750</v>
      </c>
      <c r="D41" s="24">
        <v>63652</v>
      </c>
    </row>
    <row r="42" spans="1:4" ht="14.25">
      <c r="A42" s="11"/>
      <c r="B42" s="33" t="s">
        <v>74</v>
      </c>
      <c r="C42" s="9">
        <f>C7+C24</f>
        <v>315690</v>
      </c>
      <c r="D42" s="9">
        <f>D24+D7</f>
        <v>318700</v>
      </c>
    </row>
    <row r="43" spans="1:4" ht="14.25">
      <c r="A43" s="8"/>
      <c r="B43" s="8" t="s">
        <v>75</v>
      </c>
      <c r="C43" s="9">
        <f>C44</f>
        <v>191528</v>
      </c>
      <c r="D43" s="9">
        <f>D44</f>
        <v>191053</v>
      </c>
    </row>
    <row r="44" spans="1:4" ht="14.25">
      <c r="A44" s="10"/>
      <c r="B44" s="10" t="s">
        <v>76</v>
      </c>
      <c r="C44" s="23">
        <f>C45+C46+C47+C49+C51</f>
        <v>191528</v>
      </c>
      <c r="D44" s="23">
        <f>D45+D46+D47+D49+D51</f>
        <v>191053</v>
      </c>
    </row>
    <row r="45" spans="1:4" ht="24">
      <c r="A45" s="10" t="s">
        <v>77</v>
      </c>
      <c r="B45" s="10" t="s">
        <v>78</v>
      </c>
      <c r="C45" s="24">
        <v>195476</v>
      </c>
      <c r="D45" s="24">
        <v>195476</v>
      </c>
    </row>
    <row r="46" spans="1:4" ht="14.25">
      <c r="A46" s="10"/>
      <c r="B46" s="10" t="s">
        <v>79</v>
      </c>
      <c r="C46" s="24">
        <v>6228</v>
      </c>
      <c r="D46" s="24">
        <v>6228</v>
      </c>
    </row>
    <row r="47" spans="1:4" ht="24">
      <c r="A47" s="10" t="s">
        <v>80</v>
      </c>
      <c r="B47" s="10" t="s">
        <v>81</v>
      </c>
      <c r="C47" s="24">
        <f>D47</f>
        <v>10779</v>
      </c>
      <c r="D47" s="24">
        <v>10779</v>
      </c>
    </row>
    <row r="48" spans="1:4" ht="14.25">
      <c r="A48" s="10" t="s">
        <v>82</v>
      </c>
      <c r="B48" s="10" t="s">
        <v>83</v>
      </c>
      <c r="C48" s="24">
        <v>0</v>
      </c>
      <c r="D48" s="24">
        <v>0</v>
      </c>
    </row>
    <row r="49" spans="1:4" ht="14.25">
      <c r="A49" s="10" t="s">
        <v>84</v>
      </c>
      <c r="B49" s="10" t="s">
        <v>85</v>
      </c>
      <c r="C49" s="24">
        <f>D49+D51</f>
        <v>-21430</v>
      </c>
      <c r="D49" s="24">
        <v>-21704</v>
      </c>
    </row>
    <row r="50" spans="1:4" ht="14.25">
      <c r="A50" s="10"/>
      <c r="B50" s="10" t="s">
        <v>86</v>
      </c>
      <c r="C50" s="24">
        <v>0</v>
      </c>
      <c r="D50" s="24">
        <v>0</v>
      </c>
    </row>
    <row r="51" spans="1:4" ht="14.25">
      <c r="A51" s="10"/>
      <c r="B51" s="10" t="s">
        <v>87</v>
      </c>
      <c r="C51" s="24">
        <v>475</v>
      </c>
      <c r="D51" s="24">
        <v>274</v>
      </c>
    </row>
    <row r="52" spans="1:4" ht="14.25">
      <c r="A52" s="10" t="s">
        <v>88</v>
      </c>
      <c r="B52" s="10" t="s">
        <v>89</v>
      </c>
      <c r="C52" s="24">
        <v>0</v>
      </c>
      <c r="D52" s="24">
        <v>0</v>
      </c>
    </row>
    <row r="53" spans="1:4" ht="14.25">
      <c r="A53" s="10"/>
      <c r="B53" s="10" t="s">
        <v>90</v>
      </c>
      <c r="C53" s="24">
        <v>0</v>
      </c>
      <c r="D53" s="24">
        <v>0</v>
      </c>
    </row>
    <row r="54" spans="1:4" ht="14.25">
      <c r="A54" s="10" t="s">
        <v>91</v>
      </c>
      <c r="B54" s="10" t="s">
        <v>92</v>
      </c>
      <c r="C54" s="24">
        <v>0</v>
      </c>
      <c r="D54" s="24">
        <v>0</v>
      </c>
    </row>
    <row r="55" spans="1:4" ht="14.25">
      <c r="A55" s="10" t="s">
        <v>93</v>
      </c>
      <c r="B55" s="10" t="s">
        <v>94</v>
      </c>
      <c r="C55" s="24">
        <v>0</v>
      </c>
      <c r="D55" s="24">
        <v>0</v>
      </c>
    </row>
    <row r="56" spans="1:4" ht="14.25">
      <c r="A56" s="8"/>
      <c r="B56" s="8" t="s">
        <v>95</v>
      </c>
      <c r="C56" s="9">
        <f>C57+C61+C66+C68</f>
        <v>5799</v>
      </c>
      <c r="D56" s="9">
        <f>D57+D61+D66+D68</f>
        <v>5796</v>
      </c>
    </row>
    <row r="57" spans="1:4" ht="14.25">
      <c r="A57" s="10"/>
      <c r="B57" s="10" t="s">
        <v>96</v>
      </c>
      <c r="C57" s="23">
        <f>C58+C59+C60</f>
        <v>5647</v>
      </c>
      <c r="D57" s="23">
        <f>D58+D59+D60</f>
        <v>5649</v>
      </c>
    </row>
    <row r="58" spans="1:4" ht="14.25">
      <c r="A58" s="10"/>
      <c r="B58" s="10" t="s">
        <v>97</v>
      </c>
      <c r="C58" s="24">
        <v>0</v>
      </c>
      <c r="D58" s="24">
        <v>0</v>
      </c>
    </row>
    <row r="59" spans="1:4" ht="14.25">
      <c r="A59" s="10"/>
      <c r="B59" s="10" t="s">
        <v>98</v>
      </c>
      <c r="C59" s="24">
        <v>0</v>
      </c>
      <c r="D59" s="24">
        <v>0</v>
      </c>
    </row>
    <row r="60" spans="1:4" ht="14.25">
      <c r="A60" s="10" t="s">
        <v>99</v>
      </c>
      <c r="B60" s="10" t="s">
        <v>100</v>
      </c>
      <c r="C60" s="24">
        <v>5647</v>
      </c>
      <c r="D60" s="24">
        <v>5649</v>
      </c>
    </row>
    <row r="61" spans="1:4" ht="14.25">
      <c r="A61" s="10"/>
      <c r="B61" s="10" t="s">
        <v>101</v>
      </c>
      <c r="C61" s="23">
        <f>C65</f>
        <v>152</v>
      </c>
      <c r="D61" s="23">
        <f>D62+D63+D64+D65</f>
        <v>147</v>
      </c>
    </row>
    <row r="62" spans="1:4" ht="14.25">
      <c r="A62" s="10" t="s">
        <v>102</v>
      </c>
      <c r="B62" s="10" t="s">
        <v>103</v>
      </c>
      <c r="C62" s="24">
        <v>0</v>
      </c>
      <c r="D62" s="24">
        <v>0</v>
      </c>
    </row>
    <row r="63" spans="1:4" ht="14.25">
      <c r="A63" s="10" t="s">
        <v>104</v>
      </c>
      <c r="B63" s="10" t="s">
        <v>105</v>
      </c>
      <c r="C63" s="24">
        <v>0</v>
      </c>
      <c r="D63" s="24">
        <v>0</v>
      </c>
    </row>
    <row r="64" spans="1:4" ht="14.25">
      <c r="A64" s="10" t="s">
        <v>106</v>
      </c>
      <c r="B64" s="10" t="s">
        <v>107</v>
      </c>
      <c r="C64" s="24">
        <v>0</v>
      </c>
      <c r="D64" s="24">
        <v>0</v>
      </c>
    </row>
    <row r="65" spans="1:4" ht="14.25">
      <c r="A65" s="10" t="s">
        <v>108</v>
      </c>
      <c r="B65" s="10" t="s">
        <v>109</v>
      </c>
      <c r="C65" s="24">
        <v>152</v>
      </c>
      <c r="D65" s="24">
        <v>147</v>
      </c>
    </row>
    <row r="66" spans="1:4" ht="14.25">
      <c r="A66" s="10" t="s">
        <v>110</v>
      </c>
      <c r="B66" s="10" t="s">
        <v>111</v>
      </c>
      <c r="C66" s="24">
        <v>0</v>
      </c>
      <c r="D66" s="24">
        <v>0</v>
      </c>
    </row>
    <row r="67" spans="1:4" ht="14.25">
      <c r="A67" s="10" t="s">
        <v>112</v>
      </c>
      <c r="B67" s="10" t="s">
        <v>113</v>
      </c>
      <c r="C67" s="24">
        <v>0</v>
      </c>
      <c r="D67" s="24">
        <v>0</v>
      </c>
    </row>
    <row r="68" spans="1:4" ht="14.25">
      <c r="A68" s="10" t="s">
        <v>114</v>
      </c>
      <c r="B68" s="10" t="s">
        <v>115</v>
      </c>
      <c r="C68" s="24">
        <v>0</v>
      </c>
      <c r="D68" s="24">
        <v>0</v>
      </c>
    </row>
    <row r="69" spans="1:4" ht="14.25">
      <c r="A69" s="10" t="s">
        <v>116</v>
      </c>
      <c r="B69" s="10" t="s">
        <v>117</v>
      </c>
      <c r="C69" s="24">
        <v>0</v>
      </c>
      <c r="D69" s="24">
        <v>0</v>
      </c>
    </row>
    <row r="70" spans="1:4" ht="14.25">
      <c r="A70" s="10" t="s">
        <v>118</v>
      </c>
      <c r="B70" s="10" t="s">
        <v>119</v>
      </c>
      <c r="C70" s="24">
        <v>0</v>
      </c>
      <c r="D70" s="24">
        <v>0</v>
      </c>
    </row>
    <row r="71" spans="1:4" ht="14.25">
      <c r="A71" s="8"/>
      <c r="B71" s="8" t="s">
        <v>120</v>
      </c>
      <c r="C71" s="9">
        <f>C72+C73+C77+C83+C86+C87+C82</f>
        <v>118363</v>
      </c>
      <c r="D71" s="9">
        <f>D72+D73+D77+D83+D86+D87+D82</f>
        <v>121851</v>
      </c>
    </row>
    <row r="72" spans="1:4" ht="14.25">
      <c r="A72" s="10" t="s">
        <v>121</v>
      </c>
      <c r="B72" s="10" t="s">
        <v>122</v>
      </c>
      <c r="C72" s="24">
        <v>0</v>
      </c>
      <c r="D72" s="24">
        <v>0</v>
      </c>
    </row>
    <row r="73" spans="1:4" ht="14.25">
      <c r="A73" s="10"/>
      <c r="B73" s="10" t="s">
        <v>123</v>
      </c>
      <c r="C73" s="23">
        <f>C74+C75+C76</f>
        <v>28887</v>
      </c>
      <c r="D73" s="23">
        <f>D74+D75+D76</f>
        <v>28675</v>
      </c>
    </row>
    <row r="74" spans="1:4" ht="14.25">
      <c r="A74" s="10"/>
      <c r="B74" s="10" t="s">
        <v>97</v>
      </c>
      <c r="C74" s="24">
        <v>0</v>
      </c>
      <c r="D74" s="24">
        <v>0</v>
      </c>
    </row>
    <row r="75" spans="1:4" ht="14.25">
      <c r="A75" s="10"/>
      <c r="B75" s="10" t="s">
        <v>98</v>
      </c>
      <c r="C75" s="24">
        <v>0</v>
      </c>
      <c r="D75" s="24">
        <v>0</v>
      </c>
    </row>
    <row r="76" spans="1:4" ht="14.25">
      <c r="A76" s="10" t="s">
        <v>124</v>
      </c>
      <c r="B76" s="10" t="s">
        <v>100</v>
      </c>
      <c r="C76" s="24">
        <v>28887</v>
      </c>
      <c r="D76" s="24">
        <v>28675</v>
      </c>
    </row>
    <row r="77" spans="1:4" ht="14.25">
      <c r="A77" s="10"/>
      <c r="B77" s="10" t="s">
        <v>125</v>
      </c>
      <c r="C77" s="23">
        <f>C81</f>
        <v>122</v>
      </c>
      <c r="D77" s="23">
        <f>D81</f>
        <v>60</v>
      </c>
    </row>
    <row r="78" spans="1:4" ht="14.25">
      <c r="A78" s="10" t="s">
        <v>126</v>
      </c>
      <c r="B78" s="10" t="s">
        <v>103</v>
      </c>
      <c r="C78" s="24">
        <v>0</v>
      </c>
      <c r="D78" s="24">
        <v>0</v>
      </c>
    </row>
    <row r="79" spans="1:4" ht="14.25">
      <c r="A79" s="10" t="s">
        <v>127</v>
      </c>
      <c r="B79" s="10" t="s">
        <v>105</v>
      </c>
      <c r="C79" s="24">
        <v>0</v>
      </c>
      <c r="D79" s="24">
        <v>0</v>
      </c>
    </row>
    <row r="80" spans="1:4" ht="14.25">
      <c r="A80" s="10" t="s">
        <v>128</v>
      </c>
      <c r="B80" s="10" t="s">
        <v>107</v>
      </c>
      <c r="C80" s="24">
        <v>0</v>
      </c>
      <c r="D80" s="24">
        <v>0</v>
      </c>
    </row>
    <row r="81" spans="1:4" ht="24">
      <c r="A81" s="10" t="s">
        <v>129</v>
      </c>
      <c r="B81" s="10" t="s">
        <v>130</v>
      </c>
      <c r="C81" s="24">
        <v>122</v>
      </c>
      <c r="D81" s="24">
        <v>60</v>
      </c>
    </row>
    <row r="82" spans="1:4" ht="24">
      <c r="A82" s="10" t="s">
        <v>131</v>
      </c>
      <c r="B82" s="10" t="s">
        <v>132</v>
      </c>
      <c r="C82" s="24">
        <v>66784</v>
      </c>
      <c r="D82" s="24">
        <v>68346</v>
      </c>
    </row>
    <row r="83" spans="1:4" ht="14.25">
      <c r="A83" s="10"/>
      <c r="B83" s="10" t="s">
        <v>133</v>
      </c>
      <c r="C83" s="23">
        <f>C84+C85</f>
        <v>22570</v>
      </c>
      <c r="D83" s="23">
        <f>D84+D85</f>
        <v>24770</v>
      </c>
    </row>
    <row r="84" spans="1:4" ht="14.25">
      <c r="A84" s="10" t="s">
        <v>134</v>
      </c>
      <c r="B84" s="10" t="s">
        <v>135</v>
      </c>
      <c r="C84" s="24">
        <v>2291</v>
      </c>
      <c r="D84" s="24">
        <v>2672</v>
      </c>
    </row>
    <row r="85" spans="1:4" ht="14.25">
      <c r="A85" s="10" t="s">
        <v>136</v>
      </c>
      <c r="B85" s="10" t="s">
        <v>137</v>
      </c>
      <c r="C85" s="24">
        <f>22570-C84</f>
        <v>20279</v>
      </c>
      <c r="D85" s="24">
        <v>22098</v>
      </c>
    </row>
    <row r="86" spans="1:4" ht="14.25">
      <c r="A86" s="10" t="s">
        <v>138</v>
      </c>
      <c r="B86" s="10" t="s">
        <v>139</v>
      </c>
      <c r="C86" s="24">
        <v>0</v>
      </c>
      <c r="D86" s="24">
        <v>0</v>
      </c>
    </row>
    <row r="87" spans="1:4" ht="14.25">
      <c r="A87" s="10" t="s">
        <v>140</v>
      </c>
      <c r="B87" s="10" t="s">
        <v>141</v>
      </c>
      <c r="C87" s="24">
        <v>0</v>
      </c>
      <c r="D87" s="24">
        <v>0</v>
      </c>
    </row>
    <row r="88" spans="1:4" ht="14.25">
      <c r="A88" s="11"/>
      <c r="B88" s="33" t="s">
        <v>142</v>
      </c>
      <c r="C88" s="9">
        <f>C71+C56+C43</f>
        <v>315690</v>
      </c>
      <c r="D88" s="9">
        <f>D43+D56+D71</f>
        <v>318700</v>
      </c>
    </row>
    <row r="89" spans="1:4" ht="14.25">
      <c r="A89" s="12"/>
      <c r="B89" s="12"/>
      <c r="C89" s="13"/>
      <c r="D89" s="13"/>
    </row>
    <row r="90" ht="14.25">
      <c r="A90" s="25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5" width="9.140625" style="7" customWidth="1"/>
    <col min="6" max="6" width="11.57421875" style="7" bestFit="1" customWidth="1"/>
    <col min="7" max="7" width="9.8515625" style="7" bestFit="1" customWidth="1"/>
    <col min="8" max="8" width="10.8515625" style="7" bestFit="1" customWidth="1"/>
    <col min="9" max="16384" width="9.140625" style="7" customWidth="1"/>
  </cols>
  <sheetData>
    <row r="1" spans="1:4" s="6" customFormat="1" ht="39.75" customHeight="1" thickBot="1">
      <c r="A1" s="46" t="s">
        <v>17</v>
      </c>
      <c r="B1" s="47"/>
      <c r="C1" s="47"/>
      <c r="D1" s="48"/>
    </row>
    <row r="2" spans="1:4" s="6" customFormat="1" ht="19.5" customHeight="1" thickBot="1">
      <c r="A2" s="49" t="s">
        <v>19</v>
      </c>
      <c r="B2" s="50"/>
      <c r="C2" s="50"/>
      <c r="D2" s="51"/>
    </row>
    <row r="3" spans="1:4" s="6" customFormat="1" ht="19.5" customHeight="1" thickBot="1">
      <c r="A3" s="52" t="s">
        <v>19</v>
      </c>
      <c r="B3" s="53"/>
      <c r="C3" s="53"/>
      <c r="D3" s="53"/>
    </row>
    <row r="4" spans="1:4" ht="19.5" customHeight="1" thickBot="1">
      <c r="A4" s="54" t="s">
        <v>144</v>
      </c>
      <c r="B4" s="54"/>
      <c r="C4" s="54"/>
      <c r="D4" s="54"/>
    </row>
    <row r="5" spans="1:4" ht="15" thickBot="1">
      <c r="A5" s="32" t="s">
        <v>145</v>
      </c>
      <c r="B5" s="32" t="s">
        <v>146</v>
      </c>
      <c r="C5" s="32" t="s">
        <v>19</v>
      </c>
      <c r="D5" s="32" t="s">
        <v>19</v>
      </c>
    </row>
    <row r="6" spans="1:4" ht="15" thickBot="1">
      <c r="A6" s="32" t="s">
        <v>145</v>
      </c>
      <c r="B6" s="32" t="s">
        <v>147</v>
      </c>
      <c r="C6" s="14">
        <v>44742</v>
      </c>
      <c r="D6" s="14" t="s">
        <v>203</v>
      </c>
    </row>
    <row r="7" spans="1:4" ht="14.25">
      <c r="A7" s="8" t="s">
        <v>145</v>
      </c>
      <c r="B7" s="8" t="s">
        <v>148</v>
      </c>
      <c r="C7" s="9">
        <f>C8+C13+C17+C20+C21+C22+C23</f>
        <v>118782</v>
      </c>
      <c r="D7" s="9">
        <f>D8+D13+D17+D20+D21+D22+D23</f>
        <v>120287</v>
      </c>
    </row>
    <row r="8" spans="1:4" ht="14.25">
      <c r="A8" s="10" t="s">
        <v>19</v>
      </c>
      <c r="B8" s="10" t="s">
        <v>25</v>
      </c>
      <c r="C8" s="23">
        <f>C9+C10+C11+C12</f>
        <v>85</v>
      </c>
      <c r="D8" s="23">
        <f>D9+D10+D11+D12</f>
        <v>94</v>
      </c>
    </row>
    <row r="9" spans="1:4" ht="14.25">
      <c r="A9" s="10" t="s">
        <v>26</v>
      </c>
      <c r="B9" s="10" t="s">
        <v>149</v>
      </c>
      <c r="C9" s="24"/>
      <c r="D9" s="24"/>
    </row>
    <row r="10" spans="1:4" ht="14.25">
      <c r="A10" s="10" t="s">
        <v>28</v>
      </c>
      <c r="B10" s="10" t="s">
        <v>150</v>
      </c>
      <c r="C10" s="24">
        <v>85</v>
      </c>
      <c r="D10" s="24">
        <v>94</v>
      </c>
    </row>
    <row r="11" spans="1:4" ht="14.25">
      <c r="A11" s="10" t="s">
        <v>19</v>
      </c>
      <c r="B11" s="10" t="s">
        <v>151</v>
      </c>
      <c r="C11" s="24"/>
      <c r="D11" s="24"/>
    </row>
    <row r="12" spans="1:4" ht="14.25">
      <c r="A12" s="10" t="s">
        <v>31</v>
      </c>
      <c r="B12" s="10" t="s">
        <v>152</v>
      </c>
      <c r="C12" s="24">
        <v>0</v>
      </c>
      <c r="D12" s="24">
        <v>0</v>
      </c>
    </row>
    <row r="13" spans="1:4" ht="14.25">
      <c r="A13" s="10" t="s">
        <v>19</v>
      </c>
      <c r="B13" s="10" t="s">
        <v>33</v>
      </c>
      <c r="C13" s="23">
        <f>SUM(C14:C16)</f>
        <v>118697</v>
      </c>
      <c r="D13" s="23">
        <f>SUM(D14:D16)</f>
        <v>120193</v>
      </c>
    </row>
    <row r="14" spans="1:4" ht="14.25">
      <c r="A14" s="10" t="s">
        <v>34</v>
      </c>
      <c r="B14" s="10" t="s">
        <v>153</v>
      </c>
      <c r="C14" s="24"/>
      <c r="D14" s="24"/>
    </row>
    <row r="15" spans="1:4" ht="14.25">
      <c r="A15" s="10" t="s">
        <v>19</v>
      </c>
      <c r="B15" s="10" t="s">
        <v>151</v>
      </c>
      <c r="C15" s="24"/>
      <c r="D15" s="24"/>
    </row>
    <row r="16" spans="1:4" ht="24">
      <c r="A16" s="10" t="s">
        <v>36</v>
      </c>
      <c r="B16" s="10" t="s">
        <v>154</v>
      </c>
      <c r="C16" s="24">
        <v>118697</v>
      </c>
      <c r="D16" s="24">
        <v>120193</v>
      </c>
    </row>
    <row r="17" spans="1:4" ht="14.25">
      <c r="A17" s="10" t="s">
        <v>19</v>
      </c>
      <c r="B17" s="10" t="s">
        <v>38</v>
      </c>
      <c r="C17" s="23">
        <f>C18+C19</f>
        <v>0</v>
      </c>
      <c r="D17" s="23">
        <f>D18+D19</f>
        <v>0</v>
      </c>
    </row>
    <row r="18" spans="1:4" ht="14.25">
      <c r="A18" s="10" t="s">
        <v>39</v>
      </c>
      <c r="B18" s="10" t="s">
        <v>153</v>
      </c>
      <c r="C18" s="24"/>
      <c r="D18" s="24"/>
    </row>
    <row r="19" spans="1:4" ht="14.25">
      <c r="A19" s="10" t="s">
        <v>40</v>
      </c>
      <c r="B19" s="10" t="s">
        <v>155</v>
      </c>
      <c r="C19" s="24"/>
      <c r="D19" s="24"/>
    </row>
    <row r="20" spans="1:4" ht="24">
      <c r="A20" s="10" t="s">
        <v>42</v>
      </c>
      <c r="B20" s="10" t="s">
        <v>43</v>
      </c>
      <c r="C20" s="24"/>
      <c r="D20" s="24"/>
    </row>
    <row r="21" spans="1:4" ht="24">
      <c r="A21" s="10" t="s">
        <v>44</v>
      </c>
      <c r="B21" s="10" t="s">
        <v>45</v>
      </c>
      <c r="C21" s="24"/>
      <c r="D21" s="24"/>
    </row>
    <row r="22" spans="1:4" ht="14.25">
      <c r="A22" s="10" t="s">
        <v>19</v>
      </c>
      <c r="B22" s="10" t="s">
        <v>46</v>
      </c>
      <c r="C22" s="24"/>
      <c r="D22" s="24"/>
    </row>
    <row r="23" spans="1:4" ht="14.25">
      <c r="A23" s="10" t="s">
        <v>156</v>
      </c>
      <c r="B23" s="10" t="s">
        <v>48</v>
      </c>
      <c r="C23" s="24"/>
      <c r="D23" s="24"/>
    </row>
    <row r="24" spans="1:4" ht="14.25">
      <c r="A24" s="8" t="s">
        <v>145</v>
      </c>
      <c r="B24" s="8" t="s">
        <v>157</v>
      </c>
      <c r="C24" s="9">
        <f>SUM(C25+C31+C34+C38+C39+C40+C41)</f>
        <v>25657</v>
      </c>
      <c r="D24" s="9">
        <f>SUM(D25+D31+D34+D38+D39+D40+D41)</f>
        <v>68797</v>
      </c>
    </row>
    <row r="25" spans="1:4" ht="14.25">
      <c r="A25" s="10" t="s">
        <v>19</v>
      </c>
      <c r="B25" s="10" t="s">
        <v>50</v>
      </c>
      <c r="C25" s="23">
        <f>C26+C29+C30</f>
        <v>0</v>
      </c>
      <c r="D25" s="23">
        <f>D26+D29+D30</f>
        <v>0</v>
      </c>
    </row>
    <row r="26" spans="1:4" ht="14.25">
      <c r="A26" s="10" t="s">
        <v>19</v>
      </c>
      <c r="B26" s="10" t="s">
        <v>158</v>
      </c>
      <c r="C26" s="24">
        <f>C27+C28</f>
        <v>0</v>
      </c>
      <c r="D26" s="24">
        <v>0</v>
      </c>
    </row>
    <row r="27" spans="1:4" ht="14.25">
      <c r="A27" s="10" t="s">
        <v>52</v>
      </c>
      <c r="B27" s="10" t="s">
        <v>159</v>
      </c>
      <c r="C27" s="24"/>
      <c r="D27" s="24"/>
    </row>
    <row r="28" spans="1:4" ht="14.25">
      <c r="A28" s="10" t="s">
        <v>52</v>
      </c>
      <c r="B28" s="10" t="s">
        <v>160</v>
      </c>
      <c r="C28" s="24"/>
      <c r="D28" s="24"/>
    </row>
    <row r="29" spans="1:4" ht="14.25">
      <c r="A29" s="10" t="s">
        <v>54</v>
      </c>
      <c r="B29" s="10" t="s">
        <v>161</v>
      </c>
      <c r="C29" s="24"/>
      <c r="D29" s="24"/>
    </row>
    <row r="30" spans="1:4" ht="14.25">
      <c r="A30" s="10" t="s">
        <v>56</v>
      </c>
      <c r="B30" s="10" t="s">
        <v>162</v>
      </c>
      <c r="C30" s="24"/>
      <c r="D30" s="24"/>
    </row>
    <row r="31" spans="1:4" ht="14.25">
      <c r="A31" s="10" t="s">
        <v>19</v>
      </c>
      <c r="B31" s="10" t="s">
        <v>58</v>
      </c>
      <c r="C31" s="23">
        <f>C32+C33</f>
        <v>7807</v>
      </c>
      <c r="D31" s="23">
        <f>D32+D33</f>
        <v>3683</v>
      </c>
    </row>
    <row r="32" spans="1:4" ht="14.25">
      <c r="A32" s="10" t="s">
        <v>59</v>
      </c>
      <c r="B32" s="10" t="s">
        <v>163</v>
      </c>
      <c r="C32" s="24">
        <v>7807</v>
      </c>
      <c r="D32" s="24">
        <v>3683</v>
      </c>
    </row>
    <row r="33" spans="1:4" ht="14.25">
      <c r="A33" s="10" t="s">
        <v>19</v>
      </c>
      <c r="B33" s="10" t="s">
        <v>151</v>
      </c>
      <c r="C33" s="24"/>
      <c r="D33" s="24"/>
    </row>
    <row r="34" spans="1:4" ht="14.25">
      <c r="A34" s="10" t="s">
        <v>19</v>
      </c>
      <c r="B34" s="10" t="s">
        <v>61</v>
      </c>
      <c r="C34" s="23">
        <f>C35+C36+C37</f>
        <v>1085</v>
      </c>
      <c r="D34" s="23">
        <f>D35+D36+D37</f>
        <v>62081</v>
      </c>
    </row>
    <row r="35" spans="1:4" ht="14.25">
      <c r="A35" s="10" t="s">
        <v>164</v>
      </c>
      <c r="B35" s="10" t="s">
        <v>165</v>
      </c>
      <c r="C35" s="24">
        <v>370</v>
      </c>
      <c r="D35" s="24">
        <v>242</v>
      </c>
    </row>
    <row r="36" spans="1:4" ht="14.25">
      <c r="A36" s="10" t="s">
        <v>19</v>
      </c>
      <c r="B36" s="10" t="s">
        <v>166</v>
      </c>
      <c r="C36" s="24"/>
      <c r="D36" s="24"/>
    </row>
    <row r="37" spans="1:4" ht="14.25">
      <c r="A37" s="10" t="s">
        <v>65</v>
      </c>
      <c r="B37" s="10" t="s">
        <v>167</v>
      </c>
      <c r="C37" s="24">
        <v>715</v>
      </c>
      <c r="D37" s="24">
        <v>61839</v>
      </c>
    </row>
    <row r="38" spans="1:4" ht="24">
      <c r="A38" s="10" t="s">
        <v>67</v>
      </c>
      <c r="B38" s="10" t="s">
        <v>68</v>
      </c>
      <c r="C38" s="24"/>
      <c r="D38" s="24"/>
    </row>
    <row r="39" spans="1:4" ht="24">
      <c r="A39" s="10" t="s">
        <v>69</v>
      </c>
      <c r="B39" s="10" t="s">
        <v>70</v>
      </c>
      <c r="C39" s="24"/>
      <c r="D39" s="24"/>
    </row>
    <row r="40" spans="1:4" ht="14.25">
      <c r="A40" s="10" t="s">
        <v>71</v>
      </c>
      <c r="B40" s="10" t="s">
        <v>72</v>
      </c>
      <c r="C40" s="24">
        <v>16</v>
      </c>
      <c r="D40" s="24">
        <v>235</v>
      </c>
    </row>
    <row r="41" spans="1:4" ht="14.25">
      <c r="A41" s="10" t="s">
        <v>19</v>
      </c>
      <c r="B41" s="10" t="s">
        <v>73</v>
      </c>
      <c r="C41" s="24">
        <v>16749</v>
      </c>
      <c r="D41" s="24">
        <v>2798</v>
      </c>
    </row>
    <row r="42" spans="1:4" ht="14.25">
      <c r="A42" s="11" t="s">
        <v>19</v>
      </c>
      <c r="B42" s="33" t="s">
        <v>74</v>
      </c>
      <c r="C42" s="9">
        <f>C7+C24</f>
        <v>144439</v>
      </c>
      <c r="D42" s="9">
        <f>D7+D24</f>
        <v>189084</v>
      </c>
    </row>
    <row r="43" spans="1:4" ht="14.25">
      <c r="A43" s="8" t="s">
        <v>145</v>
      </c>
      <c r="B43" s="8" t="s">
        <v>168</v>
      </c>
      <c r="C43" s="9">
        <f>C44+C54+C55</f>
        <v>102624</v>
      </c>
      <c r="D43" s="9">
        <f>D44+D54+D55</f>
        <v>128787</v>
      </c>
    </row>
    <row r="44" spans="1:4" ht="14.25">
      <c r="A44" s="10" t="s">
        <v>19</v>
      </c>
      <c r="B44" s="10" t="s">
        <v>76</v>
      </c>
      <c r="C44" s="23">
        <f>SUM(C45:C53)</f>
        <v>13885</v>
      </c>
      <c r="D44" s="23">
        <f>SUM(D45:D53)</f>
        <v>40052</v>
      </c>
    </row>
    <row r="45" spans="1:4" ht="14.25">
      <c r="A45" s="10" t="s">
        <v>169</v>
      </c>
      <c r="B45" s="10" t="s">
        <v>170</v>
      </c>
      <c r="C45" s="24">
        <v>3005</v>
      </c>
      <c r="D45" s="24">
        <v>3005</v>
      </c>
    </row>
    <row r="46" spans="1:4" ht="14.25">
      <c r="A46" s="10" t="s">
        <v>19</v>
      </c>
      <c r="B46" s="10" t="s">
        <v>171</v>
      </c>
      <c r="C46" s="24"/>
      <c r="D46" s="24"/>
    </row>
    <row r="47" spans="1:6" ht="14.25">
      <c r="A47" s="10" t="s">
        <v>172</v>
      </c>
      <c r="B47" s="10" t="s">
        <v>173</v>
      </c>
      <c r="C47" s="24">
        <v>37047</v>
      </c>
      <c r="D47" s="24">
        <v>34329</v>
      </c>
      <c r="F47" s="15"/>
    </row>
    <row r="48" spans="1:4" ht="14.25">
      <c r="A48" s="10" t="s">
        <v>82</v>
      </c>
      <c r="B48" s="10" t="s">
        <v>174</v>
      </c>
      <c r="C48" s="24"/>
      <c r="D48" s="24"/>
    </row>
    <row r="49" spans="1:4" ht="14.25">
      <c r="A49" s="10" t="s">
        <v>84</v>
      </c>
      <c r="B49" s="10" t="s">
        <v>175</v>
      </c>
      <c r="C49" s="24">
        <v>0</v>
      </c>
      <c r="D49" s="24">
        <v>0</v>
      </c>
    </row>
    <row r="50" spans="1:8" ht="14.25">
      <c r="A50" s="10" t="s">
        <v>19</v>
      </c>
      <c r="B50" s="10" t="s">
        <v>176</v>
      </c>
      <c r="C50" s="24">
        <v>74474</v>
      </c>
      <c r="D50" s="24">
        <v>198201</v>
      </c>
      <c r="F50" s="15"/>
      <c r="G50" s="15"/>
      <c r="H50" s="15"/>
    </row>
    <row r="51" spans="1:4" ht="14.25">
      <c r="A51" s="10" t="s">
        <v>19</v>
      </c>
      <c r="B51" s="10" t="s">
        <v>177</v>
      </c>
      <c r="C51" s="24">
        <v>-100641</v>
      </c>
      <c r="D51" s="24">
        <v>-195483</v>
      </c>
    </row>
    <row r="52" spans="1:4" ht="14.25">
      <c r="A52" s="10" t="s">
        <v>88</v>
      </c>
      <c r="B52" s="10" t="s">
        <v>178</v>
      </c>
      <c r="C52" s="24"/>
      <c r="D52" s="24"/>
    </row>
    <row r="53" spans="1:4" ht="14.25">
      <c r="A53" s="10" t="s">
        <v>19</v>
      </c>
      <c r="B53" s="10" t="s">
        <v>179</v>
      </c>
      <c r="C53" s="24"/>
      <c r="D53" s="24"/>
    </row>
    <row r="54" spans="1:4" ht="14.25">
      <c r="A54" s="10" t="s">
        <v>91</v>
      </c>
      <c r="B54" s="10" t="s">
        <v>92</v>
      </c>
      <c r="C54" s="24"/>
      <c r="D54" s="24"/>
    </row>
    <row r="55" spans="1:4" ht="14.25">
      <c r="A55" s="10" t="s">
        <v>93</v>
      </c>
      <c r="B55" s="10" t="s">
        <v>94</v>
      </c>
      <c r="C55" s="24">
        <v>88739</v>
      </c>
      <c r="D55" s="24">
        <v>88735</v>
      </c>
    </row>
    <row r="56" spans="1:4" ht="14.25">
      <c r="A56" s="8" t="s">
        <v>145</v>
      </c>
      <c r="B56" s="8" t="s">
        <v>180</v>
      </c>
      <c r="C56" s="9">
        <f>SUM(C57,C61,C66,C67,C68,C69,C70)</f>
        <v>2713</v>
      </c>
      <c r="D56" s="9">
        <f>SUM(D57,D61,D66,D67,D68,D69,D70)</f>
        <v>2794</v>
      </c>
    </row>
    <row r="57" spans="1:4" ht="14.25">
      <c r="A57" s="10" t="s">
        <v>19</v>
      </c>
      <c r="B57" s="10" t="s">
        <v>96</v>
      </c>
      <c r="C57" s="23">
        <f>SUM(C58:C60)</f>
        <v>2370</v>
      </c>
      <c r="D57" s="23">
        <f>SUM(D58:D60)</f>
        <v>2415</v>
      </c>
    </row>
    <row r="58" spans="1:4" ht="14.25">
      <c r="A58" s="10" t="s">
        <v>19</v>
      </c>
      <c r="B58" s="10" t="s">
        <v>181</v>
      </c>
      <c r="C58" s="24"/>
      <c r="D58" s="24"/>
    </row>
    <row r="59" spans="1:4" ht="14.25">
      <c r="A59" s="10" t="s">
        <v>19</v>
      </c>
      <c r="B59" s="10" t="s">
        <v>182</v>
      </c>
      <c r="C59" s="24"/>
      <c r="D59" s="24"/>
    </row>
    <row r="60" spans="1:4" ht="14.25">
      <c r="A60" s="10" t="s">
        <v>99</v>
      </c>
      <c r="B60" s="10" t="s">
        <v>183</v>
      </c>
      <c r="C60" s="24">
        <v>2370</v>
      </c>
      <c r="D60" s="24">
        <v>2415</v>
      </c>
    </row>
    <row r="61" spans="1:4" ht="14.25">
      <c r="A61" s="10" t="s">
        <v>19</v>
      </c>
      <c r="B61" s="10" t="s">
        <v>101</v>
      </c>
      <c r="C61" s="23">
        <f>SUM(C62:C65)</f>
        <v>343</v>
      </c>
      <c r="D61" s="23">
        <f>SUM(D62:D65)</f>
        <v>379</v>
      </c>
    </row>
    <row r="62" spans="1:4" ht="14.25">
      <c r="A62" s="10" t="s">
        <v>102</v>
      </c>
      <c r="B62" s="10" t="s">
        <v>184</v>
      </c>
      <c r="C62" s="24"/>
      <c r="D62" s="24"/>
    </row>
    <row r="63" spans="1:4" ht="14.25">
      <c r="A63" s="10" t="s">
        <v>104</v>
      </c>
      <c r="B63" s="10" t="s">
        <v>185</v>
      </c>
      <c r="C63" s="24"/>
      <c r="D63" s="24"/>
    </row>
    <row r="64" spans="1:4" ht="14.25">
      <c r="A64" s="10" t="s">
        <v>106</v>
      </c>
      <c r="B64" s="10" t="s">
        <v>186</v>
      </c>
      <c r="C64" s="24"/>
      <c r="D64" s="24"/>
    </row>
    <row r="65" spans="1:4" ht="14.25">
      <c r="A65" s="10" t="s">
        <v>108</v>
      </c>
      <c r="B65" s="10" t="s">
        <v>187</v>
      </c>
      <c r="C65" s="24">
        <v>343</v>
      </c>
      <c r="D65" s="24">
        <v>379</v>
      </c>
    </row>
    <row r="66" spans="1:4" ht="14.25">
      <c r="A66" s="10" t="s">
        <v>110</v>
      </c>
      <c r="B66" s="10" t="s">
        <v>111</v>
      </c>
      <c r="C66" s="24"/>
      <c r="D66" s="24"/>
    </row>
    <row r="67" spans="1:4" ht="14.25">
      <c r="A67" s="10" t="s">
        <v>112</v>
      </c>
      <c r="B67" s="10" t="s">
        <v>113</v>
      </c>
      <c r="C67" s="24"/>
      <c r="D67" s="24"/>
    </row>
    <row r="68" spans="1:4" ht="14.25">
      <c r="A68" s="10" t="s">
        <v>114</v>
      </c>
      <c r="B68" s="10" t="s">
        <v>115</v>
      </c>
      <c r="C68" s="24" t="s">
        <v>19</v>
      </c>
      <c r="D68" s="24" t="s">
        <v>19</v>
      </c>
    </row>
    <row r="69" spans="1:4" ht="14.25">
      <c r="A69" s="10" t="s">
        <v>188</v>
      </c>
      <c r="B69" s="10" t="s">
        <v>117</v>
      </c>
      <c r="C69" s="24" t="s">
        <v>19</v>
      </c>
      <c r="D69" s="24" t="s">
        <v>19</v>
      </c>
    </row>
    <row r="70" spans="1:4" ht="14.25">
      <c r="A70" s="10" t="s">
        <v>189</v>
      </c>
      <c r="B70" s="10" t="s">
        <v>119</v>
      </c>
      <c r="C70" s="24" t="s">
        <v>19</v>
      </c>
      <c r="D70" s="24" t="s">
        <v>19</v>
      </c>
    </row>
    <row r="71" spans="1:4" ht="14.25">
      <c r="A71" s="8" t="s">
        <v>145</v>
      </c>
      <c r="B71" s="8" t="s">
        <v>190</v>
      </c>
      <c r="C71" s="9">
        <f>SUM(C72+C73+C77+C82+C83+C86+C87)</f>
        <v>39103</v>
      </c>
      <c r="D71" s="9">
        <f>SUM(D72+D73+D77+D82+D83+D86+D87)</f>
        <v>57502</v>
      </c>
    </row>
    <row r="72" spans="1:4" ht="14.25">
      <c r="A72" s="10" t="s">
        <v>121</v>
      </c>
      <c r="B72" s="10" t="s">
        <v>122</v>
      </c>
      <c r="C72" s="24"/>
      <c r="D72" s="24"/>
    </row>
    <row r="73" spans="1:4" ht="14.25">
      <c r="A73" s="10" t="s">
        <v>19</v>
      </c>
      <c r="B73" s="10" t="s">
        <v>123</v>
      </c>
      <c r="C73" s="23">
        <f>SUM(C74:C76)</f>
        <v>0</v>
      </c>
      <c r="D73" s="23">
        <f>SUM(D74:D76)</f>
        <v>0</v>
      </c>
    </row>
    <row r="74" spans="1:4" ht="14.25">
      <c r="A74" s="10" t="s">
        <v>19</v>
      </c>
      <c r="B74" s="10" t="s">
        <v>181</v>
      </c>
      <c r="C74" s="24"/>
      <c r="D74" s="24"/>
    </row>
    <row r="75" spans="1:4" ht="14.25">
      <c r="A75" s="10" t="s">
        <v>19</v>
      </c>
      <c r="B75" s="10" t="s">
        <v>182</v>
      </c>
      <c r="C75" s="24"/>
      <c r="D75" s="24"/>
    </row>
    <row r="76" spans="1:4" ht="14.25">
      <c r="A76" s="10" t="s">
        <v>124</v>
      </c>
      <c r="B76" s="10" t="s">
        <v>183</v>
      </c>
      <c r="C76" s="24"/>
      <c r="D76" s="24"/>
    </row>
    <row r="77" spans="1:4" ht="14.25">
      <c r="A77" s="10" t="s">
        <v>19</v>
      </c>
      <c r="B77" s="10" t="s">
        <v>125</v>
      </c>
      <c r="C77" s="23">
        <f>SUM(C78:C81)</f>
        <v>11569</v>
      </c>
      <c r="D77" s="23">
        <f>SUM(D78:D81)</f>
        <v>1569</v>
      </c>
    </row>
    <row r="78" spans="1:4" ht="14.25">
      <c r="A78" s="10" t="s">
        <v>126</v>
      </c>
      <c r="B78" s="10" t="s">
        <v>184</v>
      </c>
      <c r="C78" s="24"/>
      <c r="D78" s="24"/>
    </row>
    <row r="79" spans="1:4" ht="14.25">
      <c r="A79" s="10" t="s">
        <v>127</v>
      </c>
      <c r="B79" s="10" t="s">
        <v>185</v>
      </c>
      <c r="C79" s="24"/>
      <c r="D79" s="24"/>
    </row>
    <row r="80" spans="1:4" ht="14.25">
      <c r="A80" s="10" t="s">
        <v>128</v>
      </c>
      <c r="B80" s="10" t="s">
        <v>186</v>
      </c>
      <c r="C80" s="24"/>
      <c r="D80" s="24"/>
    </row>
    <row r="81" spans="1:4" ht="24">
      <c r="A81" s="10" t="s">
        <v>129</v>
      </c>
      <c r="B81" s="10" t="s">
        <v>191</v>
      </c>
      <c r="C81" s="24">
        <v>11569</v>
      </c>
      <c r="D81" s="24">
        <v>1569</v>
      </c>
    </row>
    <row r="82" spans="1:4" ht="24">
      <c r="A82" s="10" t="s">
        <v>131</v>
      </c>
      <c r="B82" s="10" t="s">
        <v>132</v>
      </c>
      <c r="C82" s="24"/>
      <c r="D82" s="24"/>
    </row>
    <row r="83" spans="1:4" ht="14.25">
      <c r="A83" s="10" t="s">
        <v>19</v>
      </c>
      <c r="B83" s="10" t="s">
        <v>133</v>
      </c>
      <c r="C83" s="23">
        <f>SUM(C84+C85)</f>
        <v>27534</v>
      </c>
      <c r="D83" s="23">
        <f>SUM(D84+D85)</f>
        <v>55933</v>
      </c>
    </row>
    <row r="84" spans="1:4" ht="14.25">
      <c r="A84" s="10" t="s">
        <v>134</v>
      </c>
      <c r="B84" s="10" t="s">
        <v>192</v>
      </c>
      <c r="C84" s="24">
        <v>18172</v>
      </c>
      <c r="D84" s="24">
        <v>30325</v>
      </c>
    </row>
    <row r="85" spans="1:4" ht="14.25">
      <c r="A85" s="10" t="s">
        <v>136</v>
      </c>
      <c r="B85" s="10" t="s">
        <v>193</v>
      </c>
      <c r="C85" s="24">
        <v>9362</v>
      </c>
      <c r="D85" s="24">
        <v>25608</v>
      </c>
    </row>
    <row r="86" spans="1:4" ht="14.25">
      <c r="A86" s="10" t="s">
        <v>138</v>
      </c>
      <c r="B86" s="10" t="s">
        <v>139</v>
      </c>
      <c r="C86" s="24"/>
      <c r="D86" s="24"/>
    </row>
    <row r="87" spans="1:4" ht="14.25">
      <c r="A87" s="10" t="s">
        <v>194</v>
      </c>
      <c r="B87" s="10" t="s">
        <v>141</v>
      </c>
      <c r="C87" s="24"/>
      <c r="D87" s="24"/>
    </row>
    <row r="88" spans="1:4" ht="14.25">
      <c r="A88" s="11" t="s">
        <v>19</v>
      </c>
      <c r="B88" s="33" t="s">
        <v>142</v>
      </c>
      <c r="C88" s="9">
        <f>C43+C56+C71</f>
        <v>144440</v>
      </c>
      <c r="D88" s="9">
        <f>D43+D56+D71</f>
        <v>189083</v>
      </c>
    </row>
    <row r="89" spans="1:4" ht="14.25">
      <c r="A89" s="12"/>
      <c r="B89" s="12"/>
      <c r="C89" s="13"/>
      <c r="D89" s="13"/>
    </row>
    <row r="90" ht="14.25">
      <c r="A90" s="25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5.140625" style="7" customWidth="1"/>
    <col min="2" max="2" width="29.421875" style="7" customWidth="1"/>
    <col min="3" max="4" width="15.421875" style="7" customWidth="1"/>
    <col min="5" max="5" width="9.140625" style="7" customWidth="1"/>
    <col min="6" max="6" width="13.421875" style="7" bestFit="1" customWidth="1"/>
    <col min="7" max="16384" width="9.140625" style="7" customWidth="1"/>
  </cols>
  <sheetData>
    <row r="1" spans="1:4" s="6" customFormat="1" ht="57" customHeight="1" thickBot="1">
      <c r="A1" s="46" t="s">
        <v>17</v>
      </c>
      <c r="B1" s="47"/>
      <c r="C1" s="47"/>
      <c r="D1" s="48"/>
    </row>
    <row r="2" spans="1:4" s="6" customFormat="1" ht="15" thickBot="1">
      <c r="A2" s="49"/>
      <c r="B2" s="50"/>
      <c r="C2" s="50"/>
      <c r="D2" s="51"/>
    </row>
    <row r="3" spans="1:4" s="6" customFormat="1" ht="15" thickBot="1">
      <c r="A3" s="52"/>
      <c r="B3" s="53"/>
      <c r="C3" s="53"/>
      <c r="D3" s="53"/>
    </row>
    <row r="4" spans="1:4" ht="15" thickBot="1">
      <c r="A4" s="54" t="s">
        <v>18</v>
      </c>
      <c r="B4" s="54"/>
      <c r="C4" s="54"/>
      <c r="D4" s="54"/>
    </row>
    <row r="5" spans="1:4" ht="15" thickBot="1">
      <c r="A5" s="32" t="s">
        <v>19</v>
      </c>
      <c r="B5" s="32" t="s">
        <v>20</v>
      </c>
      <c r="C5" s="32" t="s">
        <v>19</v>
      </c>
      <c r="D5" s="32" t="s">
        <v>19</v>
      </c>
    </row>
    <row r="6" spans="1:4" ht="15" thickBot="1">
      <c r="A6" s="32" t="s">
        <v>19</v>
      </c>
      <c r="B6" s="32" t="s">
        <v>21</v>
      </c>
      <c r="C6" s="32" t="s">
        <v>22</v>
      </c>
      <c r="D6" s="32" t="s">
        <v>23</v>
      </c>
    </row>
    <row r="7" spans="1:4" ht="14.25">
      <c r="A7" s="8"/>
      <c r="B7" s="8" t="s">
        <v>24</v>
      </c>
      <c r="C7" s="9">
        <v>14380</v>
      </c>
      <c r="D7" s="9">
        <v>15106</v>
      </c>
    </row>
    <row r="8" spans="1:4" ht="14.25">
      <c r="A8" s="10"/>
      <c r="B8" s="10" t="s">
        <v>25</v>
      </c>
      <c r="C8" s="23">
        <v>393</v>
      </c>
      <c r="D8" s="23">
        <v>406</v>
      </c>
    </row>
    <row r="9" spans="1:4" ht="14.25">
      <c r="A9" s="10" t="s">
        <v>26</v>
      </c>
      <c r="B9" s="10" t="s">
        <v>27</v>
      </c>
      <c r="C9" s="24">
        <v>0</v>
      </c>
      <c r="D9" s="24">
        <v>0</v>
      </c>
    </row>
    <row r="10" spans="1:4" ht="14.25">
      <c r="A10" s="10" t="s">
        <v>28</v>
      </c>
      <c r="B10" s="10" t="s">
        <v>29</v>
      </c>
      <c r="C10" s="24">
        <v>167</v>
      </c>
      <c r="D10" s="24">
        <v>217</v>
      </c>
    </row>
    <row r="11" spans="1:4" ht="14.25">
      <c r="A11" s="10"/>
      <c r="B11" s="10" t="s">
        <v>30</v>
      </c>
      <c r="C11" s="24">
        <v>0</v>
      </c>
      <c r="D11" s="24">
        <v>0</v>
      </c>
    </row>
    <row r="12" spans="1:4" ht="24">
      <c r="A12" s="10" t="s">
        <v>31</v>
      </c>
      <c r="B12" s="10" t="s">
        <v>32</v>
      </c>
      <c r="C12" s="24">
        <v>226</v>
      </c>
      <c r="D12" s="24">
        <v>189</v>
      </c>
    </row>
    <row r="13" spans="1:4" ht="14.25">
      <c r="A13" s="10"/>
      <c r="B13" s="10" t="s">
        <v>33</v>
      </c>
      <c r="C13" s="23">
        <v>13810</v>
      </c>
      <c r="D13" s="23">
        <v>14523</v>
      </c>
    </row>
    <row r="14" spans="1:4" ht="14.25">
      <c r="A14" s="10" t="s">
        <v>34</v>
      </c>
      <c r="B14" s="10" t="s">
        <v>35</v>
      </c>
      <c r="C14" s="24">
        <v>4892</v>
      </c>
      <c r="D14" s="24">
        <v>4892</v>
      </c>
    </row>
    <row r="15" spans="1:4" ht="14.25">
      <c r="A15" s="10"/>
      <c r="B15" s="10" t="s">
        <v>30</v>
      </c>
      <c r="C15" s="24">
        <v>0</v>
      </c>
      <c r="D15" s="24">
        <v>0</v>
      </c>
    </row>
    <row r="16" spans="1:4" ht="57.75">
      <c r="A16" s="10" t="s">
        <v>36</v>
      </c>
      <c r="B16" s="10" t="s">
        <v>37</v>
      </c>
      <c r="C16" s="24">
        <v>8918</v>
      </c>
      <c r="D16" s="24">
        <v>9631</v>
      </c>
    </row>
    <row r="17" spans="1:4" ht="14.25">
      <c r="A17" s="10"/>
      <c r="B17" s="10" t="s">
        <v>38</v>
      </c>
      <c r="C17" s="23">
        <v>0</v>
      </c>
      <c r="D17" s="23">
        <v>0</v>
      </c>
    </row>
    <row r="18" spans="1:4" ht="14.25">
      <c r="A18" s="10" t="s">
        <v>39</v>
      </c>
      <c r="B18" s="10" t="s">
        <v>35</v>
      </c>
      <c r="C18" s="24">
        <v>0</v>
      </c>
      <c r="D18" s="24">
        <v>0</v>
      </c>
    </row>
    <row r="19" spans="1:4" ht="14.25">
      <c r="A19" s="10" t="s">
        <v>40</v>
      </c>
      <c r="B19" s="10" t="s">
        <v>41</v>
      </c>
      <c r="C19" s="24">
        <v>0</v>
      </c>
      <c r="D19" s="24">
        <v>0</v>
      </c>
    </row>
    <row r="20" spans="1:4" ht="35.25">
      <c r="A20" s="10" t="s">
        <v>42</v>
      </c>
      <c r="B20" s="10" t="s">
        <v>43</v>
      </c>
      <c r="C20" s="24">
        <v>177</v>
      </c>
      <c r="D20" s="24">
        <v>177</v>
      </c>
    </row>
    <row r="21" spans="1:4" ht="35.25">
      <c r="A21" s="10" t="s">
        <v>44</v>
      </c>
      <c r="B21" s="10" t="s">
        <v>45</v>
      </c>
      <c r="C21" s="24">
        <v>0</v>
      </c>
      <c r="D21" s="24">
        <v>0</v>
      </c>
    </row>
    <row r="22" spans="1:4" ht="14.25">
      <c r="A22" s="10"/>
      <c r="B22" s="10" t="s">
        <v>46</v>
      </c>
      <c r="C22" s="24">
        <v>0</v>
      </c>
      <c r="D22" s="24">
        <v>0</v>
      </c>
    </row>
    <row r="23" spans="1:4" ht="24">
      <c r="A23" s="10" t="s">
        <v>47</v>
      </c>
      <c r="B23" s="10" t="s">
        <v>48</v>
      </c>
      <c r="C23" s="24">
        <v>0</v>
      </c>
      <c r="D23" s="24">
        <v>0</v>
      </c>
    </row>
    <row r="24" spans="1:4" ht="14.25">
      <c r="A24" s="8"/>
      <c r="B24" s="8" t="s">
        <v>49</v>
      </c>
      <c r="C24" s="9">
        <v>44965</v>
      </c>
      <c r="D24" s="9">
        <v>36341</v>
      </c>
    </row>
    <row r="25" spans="1:4" ht="24">
      <c r="A25" s="10"/>
      <c r="B25" s="10" t="s">
        <v>50</v>
      </c>
      <c r="C25" s="23">
        <v>0</v>
      </c>
      <c r="D25" s="23">
        <v>0</v>
      </c>
    </row>
    <row r="26" spans="1:4" ht="14.25">
      <c r="A26" s="10"/>
      <c r="B26" s="10" t="s">
        <v>51</v>
      </c>
      <c r="C26" s="24">
        <v>0</v>
      </c>
      <c r="D26" s="24">
        <v>0</v>
      </c>
    </row>
    <row r="27" spans="1:4" ht="14.25">
      <c r="A27" s="10" t="s">
        <v>52</v>
      </c>
      <c r="B27" s="10" t="s">
        <v>35</v>
      </c>
      <c r="C27" s="24">
        <v>0</v>
      </c>
      <c r="D27" s="24">
        <v>0</v>
      </c>
    </row>
    <row r="28" spans="1:4" ht="14.25">
      <c r="A28" s="10" t="s">
        <v>52</v>
      </c>
      <c r="B28" s="10" t="s">
        <v>53</v>
      </c>
      <c r="C28" s="24">
        <v>0</v>
      </c>
      <c r="D28" s="24">
        <v>0</v>
      </c>
    </row>
    <row r="29" spans="1:4" ht="14.25">
      <c r="A29" s="10" t="s">
        <v>54</v>
      </c>
      <c r="B29" s="10" t="s">
        <v>55</v>
      </c>
      <c r="C29" s="24">
        <v>0</v>
      </c>
      <c r="D29" s="24">
        <v>0</v>
      </c>
    </row>
    <row r="30" spans="1:4" ht="14.25">
      <c r="A30" s="10" t="s">
        <v>56</v>
      </c>
      <c r="B30" s="10" t="s">
        <v>57</v>
      </c>
      <c r="C30" s="24">
        <v>0</v>
      </c>
      <c r="D30" s="24">
        <v>0</v>
      </c>
    </row>
    <row r="31" spans="1:4" ht="14.25">
      <c r="A31" s="10"/>
      <c r="B31" s="10" t="s">
        <v>58</v>
      </c>
      <c r="C31" s="23">
        <v>5821</v>
      </c>
      <c r="D31" s="23">
        <v>4569</v>
      </c>
    </row>
    <row r="32" spans="1:4" ht="14.25">
      <c r="A32" s="10" t="s">
        <v>59</v>
      </c>
      <c r="B32" s="10" t="s">
        <v>60</v>
      </c>
      <c r="C32" s="24">
        <v>5505</v>
      </c>
      <c r="D32" s="24">
        <v>4062</v>
      </c>
    </row>
    <row r="33" spans="1:4" ht="14.25">
      <c r="A33" s="10"/>
      <c r="B33" s="10" t="s">
        <v>30</v>
      </c>
      <c r="C33" s="24">
        <v>316</v>
      </c>
      <c r="D33" s="24">
        <v>507</v>
      </c>
    </row>
    <row r="34" spans="1:4" ht="24">
      <c r="A34" s="10"/>
      <c r="B34" s="10" t="s">
        <v>61</v>
      </c>
      <c r="C34" s="23">
        <v>34726</v>
      </c>
      <c r="D34" s="23">
        <v>29161</v>
      </c>
    </row>
    <row r="35" spans="1:4" ht="24">
      <c r="A35" s="10" t="s">
        <v>62</v>
      </c>
      <c r="B35" s="10" t="s">
        <v>63</v>
      </c>
      <c r="C35" s="24">
        <v>1540</v>
      </c>
      <c r="D35" s="24">
        <v>1450</v>
      </c>
    </row>
    <row r="36" spans="1:4" ht="24">
      <c r="A36" s="10"/>
      <c r="B36" s="10" t="s">
        <v>64</v>
      </c>
      <c r="C36" s="24">
        <v>0</v>
      </c>
      <c r="D36" s="24">
        <v>0</v>
      </c>
    </row>
    <row r="37" spans="1:4" ht="24">
      <c r="A37" s="10" t="s">
        <v>65</v>
      </c>
      <c r="B37" s="10" t="s">
        <v>66</v>
      </c>
      <c r="C37" s="24">
        <v>33186</v>
      </c>
      <c r="D37" s="24">
        <v>27711</v>
      </c>
    </row>
    <row r="38" spans="1:4" ht="46.5">
      <c r="A38" s="10" t="s">
        <v>67</v>
      </c>
      <c r="B38" s="10" t="s">
        <v>68</v>
      </c>
      <c r="C38" s="24">
        <v>514</v>
      </c>
      <c r="D38" s="24">
        <v>514</v>
      </c>
    </row>
    <row r="39" spans="1:4" ht="57.75">
      <c r="A39" s="10" t="s">
        <v>69</v>
      </c>
      <c r="B39" s="10" t="s">
        <v>70</v>
      </c>
      <c r="C39" s="24">
        <v>1407</v>
      </c>
      <c r="D39" s="24">
        <v>624</v>
      </c>
    </row>
    <row r="40" spans="1:4" ht="14.25">
      <c r="A40" s="10" t="s">
        <v>71</v>
      </c>
      <c r="B40" s="10" t="s">
        <v>72</v>
      </c>
      <c r="C40" s="24">
        <v>370</v>
      </c>
      <c r="D40" s="24">
        <v>220</v>
      </c>
    </row>
    <row r="41" spans="1:4" ht="24">
      <c r="A41" s="10"/>
      <c r="B41" s="10" t="s">
        <v>73</v>
      </c>
      <c r="C41" s="24">
        <v>2127</v>
      </c>
      <c r="D41" s="24">
        <v>1253</v>
      </c>
    </row>
    <row r="42" spans="1:4" ht="14.25">
      <c r="A42" s="11"/>
      <c r="B42" s="33" t="s">
        <v>74</v>
      </c>
      <c r="C42" s="9">
        <v>59345</v>
      </c>
      <c r="D42" s="9">
        <v>51447</v>
      </c>
    </row>
    <row r="43" spans="1:4" ht="14.25">
      <c r="A43" s="8"/>
      <c r="B43" s="8" t="s">
        <v>75</v>
      </c>
      <c r="C43" s="9">
        <v>10645</v>
      </c>
      <c r="D43" s="9">
        <v>12483</v>
      </c>
    </row>
    <row r="44" spans="1:5" ht="14.25">
      <c r="A44" s="10"/>
      <c r="B44" s="10" t="s">
        <v>76</v>
      </c>
      <c r="C44" s="23">
        <v>10645</v>
      </c>
      <c r="D44" s="23">
        <v>12483</v>
      </c>
      <c r="E44" s="15"/>
    </row>
    <row r="45" spans="1:5" ht="24">
      <c r="A45" s="10" t="s">
        <v>77</v>
      </c>
      <c r="B45" s="10" t="s">
        <v>78</v>
      </c>
      <c r="C45" s="24">
        <v>11838</v>
      </c>
      <c r="D45" s="24">
        <v>11838</v>
      </c>
      <c r="E45" s="15"/>
    </row>
    <row r="46" spans="1:4" ht="14.25">
      <c r="A46" s="10"/>
      <c r="B46" s="10" t="s">
        <v>79</v>
      </c>
      <c r="C46" s="24">
        <v>0</v>
      </c>
      <c r="D46" s="24">
        <v>0</v>
      </c>
    </row>
    <row r="47" spans="1:4" ht="24">
      <c r="A47" s="10" t="s">
        <v>80</v>
      </c>
      <c r="B47" s="10" t="s">
        <v>81</v>
      </c>
      <c r="C47" s="24">
        <v>-59277</v>
      </c>
      <c r="D47" s="24">
        <v>-59209</v>
      </c>
    </row>
    <row r="48" spans="1:4" ht="24">
      <c r="A48" s="10" t="s">
        <v>82</v>
      </c>
      <c r="B48" s="10" t="s">
        <v>83</v>
      </c>
      <c r="C48" s="24">
        <v>0</v>
      </c>
      <c r="D48" s="24">
        <v>0</v>
      </c>
    </row>
    <row r="49" spans="1:4" ht="24">
      <c r="A49" s="10" t="s">
        <v>84</v>
      </c>
      <c r="B49" s="10" t="s">
        <v>85</v>
      </c>
      <c r="C49" s="24">
        <v>-69294</v>
      </c>
      <c r="D49" s="24">
        <v>-69637</v>
      </c>
    </row>
    <row r="50" spans="1:4" ht="14.25">
      <c r="A50" s="10"/>
      <c r="B50" s="10" t="s">
        <v>86</v>
      </c>
      <c r="C50" s="24">
        <v>129211</v>
      </c>
      <c r="D50" s="24">
        <v>129211</v>
      </c>
    </row>
    <row r="51" spans="1:4" ht="14.25">
      <c r="A51" s="10"/>
      <c r="B51" s="10" t="s">
        <v>87</v>
      </c>
      <c r="C51" s="24">
        <v>-1833</v>
      </c>
      <c r="D51" s="24">
        <v>280</v>
      </c>
    </row>
    <row r="52" spans="1:4" ht="14.25">
      <c r="A52" s="10" t="s">
        <v>88</v>
      </c>
      <c r="B52" s="10" t="s">
        <v>89</v>
      </c>
      <c r="C52" s="24">
        <v>0</v>
      </c>
      <c r="D52" s="24">
        <v>0</v>
      </c>
    </row>
    <row r="53" spans="1:4" ht="24">
      <c r="A53" s="10"/>
      <c r="B53" s="10" t="s">
        <v>90</v>
      </c>
      <c r="C53" s="24">
        <v>0</v>
      </c>
      <c r="D53" s="24">
        <v>0</v>
      </c>
    </row>
    <row r="54" spans="1:4" ht="14.25">
      <c r="A54" s="10" t="s">
        <v>91</v>
      </c>
      <c r="B54" s="10" t="s">
        <v>92</v>
      </c>
      <c r="C54" s="24">
        <v>0</v>
      </c>
      <c r="D54" s="24">
        <v>0</v>
      </c>
    </row>
    <row r="55" spans="1:4" ht="24">
      <c r="A55" s="10" t="s">
        <v>93</v>
      </c>
      <c r="B55" s="10" t="s">
        <v>94</v>
      </c>
      <c r="C55" s="24">
        <v>0</v>
      </c>
      <c r="D55" s="24">
        <v>0</v>
      </c>
    </row>
    <row r="56" spans="1:4" ht="14.25">
      <c r="A56" s="8"/>
      <c r="B56" s="8" t="s">
        <v>95</v>
      </c>
      <c r="C56" s="9">
        <v>2</v>
      </c>
      <c r="D56" s="9">
        <v>2</v>
      </c>
    </row>
    <row r="57" spans="1:4" ht="14.25">
      <c r="A57" s="10"/>
      <c r="B57" s="10" t="s">
        <v>96</v>
      </c>
      <c r="C57" s="23">
        <v>0</v>
      </c>
      <c r="D57" s="23">
        <v>0</v>
      </c>
    </row>
    <row r="58" spans="1:4" ht="24">
      <c r="A58" s="10"/>
      <c r="B58" s="10" t="s">
        <v>97</v>
      </c>
      <c r="C58" s="24">
        <v>0</v>
      </c>
      <c r="D58" s="24">
        <v>0</v>
      </c>
    </row>
    <row r="59" spans="1:4" ht="35.25">
      <c r="A59" s="10"/>
      <c r="B59" s="10" t="s">
        <v>98</v>
      </c>
      <c r="C59" s="24">
        <v>0</v>
      </c>
      <c r="D59" s="24">
        <v>0</v>
      </c>
    </row>
    <row r="60" spans="1:4" ht="14.25">
      <c r="A60" s="10" t="s">
        <v>99</v>
      </c>
      <c r="B60" s="10" t="s">
        <v>100</v>
      </c>
      <c r="C60" s="24">
        <v>0</v>
      </c>
      <c r="D60" s="24">
        <v>0</v>
      </c>
    </row>
    <row r="61" spans="1:4" ht="14.25">
      <c r="A61" s="10"/>
      <c r="B61" s="10" t="s">
        <v>101</v>
      </c>
      <c r="C61" s="23">
        <v>2</v>
      </c>
      <c r="D61" s="23">
        <v>2</v>
      </c>
    </row>
    <row r="62" spans="1:4" ht="24">
      <c r="A62" s="10" t="s">
        <v>102</v>
      </c>
      <c r="B62" s="10" t="s">
        <v>103</v>
      </c>
      <c r="C62" s="24">
        <v>0</v>
      </c>
      <c r="D62" s="24">
        <v>0</v>
      </c>
    </row>
    <row r="63" spans="1:4" ht="14.25">
      <c r="A63" s="10" t="s">
        <v>104</v>
      </c>
      <c r="B63" s="10" t="s">
        <v>105</v>
      </c>
      <c r="C63" s="24">
        <v>0</v>
      </c>
      <c r="D63" s="24">
        <v>0</v>
      </c>
    </row>
    <row r="64" spans="1:4" ht="24">
      <c r="A64" s="10" t="s">
        <v>106</v>
      </c>
      <c r="B64" s="10" t="s">
        <v>107</v>
      </c>
      <c r="C64" s="24">
        <v>0</v>
      </c>
      <c r="D64" s="24">
        <v>0</v>
      </c>
    </row>
    <row r="65" spans="1:4" ht="24">
      <c r="A65" s="10" t="s">
        <v>108</v>
      </c>
      <c r="B65" s="10" t="s">
        <v>109</v>
      </c>
      <c r="C65" s="24">
        <v>2</v>
      </c>
      <c r="D65" s="24">
        <v>2</v>
      </c>
    </row>
    <row r="66" spans="1:4" ht="24">
      <c r="A66" s="10" t="s">
        <v>110</v>
      </c>
      <c r="B66" s="10" t="s">
        <v>111</v>
      </c>
      <c r="C66" s="24">
        <v>0</v>
      </c>
      <c r="D66" s="24">
        <v>0</v>
      </c>
    </row>
    <row r="67" spans="1:4" ht="14.25">
      <c r="A67" s="10" t="s">
        <v>112</v>
      </c>
      <c r="B67" s="10" t="s">
        <v>113</v>
      </c>
      <c r="C67" s="24">
        <v>0</v>
      </c>
      <c r="D67" s="24">
        <v>0</v>
      </c>
    </row>
    <row r="68" spans="1:4" ht="14.25">
      <c r="A68" s="10" t="s">
        <v>114</v>
      </c>
      <c r="B68" s="10" t="s">
        <v>115</v>
      </c>
      <c r="C68" s="24">
        <v>0</v>
      </c>
      <c r="D68" s="24">
        <v>0</v>
      </c>
    </row>
    <row r="69" spans="1:4" ht="24">
      <c r="A69" s="10" t="s">
        <v>116</v>
      </c>
      <c r="B69" s="10" t="s">
        <v>117</v>
      </c>
      <c r="C69" s="24">
        <v>0</v>
      </c>
      <c r="D69" s="24">
        <v>0</v>
      </c>
    </row>
    <row r="70" spans="1:4" ht="24">
      <c r="A70" s="10" t="s">
        <v>118</v>
      </c>
      <c r="B70" s="10" t="s">
        <v>119</v>
      </c>
      <c r="C70" s="24">
        <v>0</v>
      </c>
      <c r="D70" s="24">
        <v>0</v>
      </c>
    </row>
    <row r="71" spans="1:4" ht="14.25">
      <c r="A71" s="8"/>
      <c r="B71" s="8" t="s">
        <v>120</v>
      </c>
      <c r="C71" s="9">
        <v>48698</v>
      </c>
      <c r="D71" s="9">
        <v>38962</v>
      </c>
    </row>
    <row r="72" spans="1:4" ht="35.25">
      <c r="A72" s="10" t="s">
        <v>121</v>
      </c>
      <c r="B72" s="10" t="s">
        <v>122</v>
      </c>
      <c r="C72" s="24">
        <v>0</v>
      </c>
      <c r="D72" s="24">
        <v>0</v>
      </c>
    </row>
    <row r="73" spans="1:4" ht="14.25">
      <c r="A73" s="10"/>
      <c r="B73" s="10" t="s">
        <v>123</v>
      </c>
      <c r="C73" s="23">
        <v>821</v>
      </c>
      <c r="D73" s="23">
        <v>915</v>
      </c>
    </row>
    <row r="74" spans="1:4" ht="24">
      <c r="A74" s="10"/>
      <c r="B74" s="10" t="s">
        <v>97</v>
      </c>
      <c r="C74" s="24">
        <v>0</v>
      </c>
      <c r="D74" s="24">
        <v>0</v>
      </c>
    </row>
    <row r="75" spans="1:4" ht="35.25">
      <c r="A75" s="10"/>
      <c r="B75" s="10" t="s">
        <v>98</v>
      </c>
      <c r="C75" s="24">
        <v>0</v>
      </c>
      <c r="D75" s="24">
        <v>0</v>
      </c>
    </row>
    <row r="76" spans="1:5" ht="14.25">
      <c r="A76" s="10" t="s">
        <v>124</v>
      </c>
      <c r="B76" s="10" t="s">
        <v>100</v>
      </c>
      <c r="C76" s="24">
        <v>821</v>
      </c>
      <c r="D76" s="24">
        <v>915</v>
      </c>
      <c r="E76" s="15"/>
    </row>
    <row r="77" spans="1:4" ht="14.25">
      <c r="A77" s="10"/>
      <c r="B77" s="10" t="s">
        <v>125</v>
      </c>
      <c r="C77" s="23">
        <v>18526</v>
      </c>
      <c r="D77" s="23">
        <v>12387</v>
      </c>
    </row>
    <row r="78" spans="1:4" ht="24">
      <c r="A78" s="10" t="s">
        <v>126</v>
      </c>
      <c r="B78" s="10" t="s">
        <v>103</v>
      </c>
      <c r="C78" s="24">
        <v>0</v>
      </c>
      <c r="D78" s="24">
        <v>0</v>
      </c>
    </row>
    <row r="79" spans="1:6" ht="14.25">
      <c r="A79" s="10" t="s">
        <v>127</v>
      </c>
      <c r="B79" s="10" t="s">
        <v>105</v>
      </c>
      <c r="C79" s="24">
        <v>18526</v>
      </c>
      <c r="D79" s="24">
        <v>12382</v>
      </c>
      <c r="F79" s="15"/>
    </row>
    <row r="80" spans="1:4" ht="24">
      <c r="A80" s="10" t="s">
        <v>128</v>
      </c>
      <c r="B80" s="10" t="s">
        <v>107</v>
      </c>
      <c r="C80" s="24">
        <v>0</v>
      </c>
      <c r="D80" s="24">
        <v>0</v>
      </c>
    </row>
    <row r="81" spans="1:4" ht="57.75">
      <c r="A81" s="10" t="s">
        <v>129</v>
      </c>
      <c r="B81" s="10" t="s">
        <v>130</v>
      </c>
      <c r="C81" s="24">
        <v>0</v>
      </c>
      <c r="D81" s="24">
        <v>5</v>
      </c>
    </row>
    <row r="82" spans="1:4" ht="35.25">
      <c r="A82" s="10" t="s">
        <v>131</v>
      </c>
      <c r="B82" s="10" t="s">
        <v>132</v>
      </c>
      <c r="C82" s="24">
        <v>1288</v>
      </c>
      <c r="D82" s="24">
        <v>2723</v>
      </c>
    </row>
    <row r="83" spans="1:4" ht="24">
      <c r="A83" s="10"/>
      <c r="B83" s="10" t="s">
        <v>133</v>
      </c>
      <c r="C83" s="23">
        <v>28063</v>
      </c>
      <c r="D83" s="23">
        <v>22945</v>
      </c>
    </row>
    <row r="84" spans="1:4" ht="14.25">
      <c r="A84" s="10" t="s">
        <v>134</v>
      </c>
      <c r="B84" s="10" t="s">
        <v>135</v>
      </c>
      <c r="C84" s="24">
        <v>23441</v>
      </c>
      <c r="D84" s="24">
        <v>21544</v>
      </c>
    </row>
    <row r="85" spans="1:4" ht="14.25">
      <c r="A85" s="10" t="s">
        <v>136</v>
      </c>
      <c r="B85" s="10" t="s">
        <v>137</v>
      </c>
      <c r="C85" s="24">
        <v>4622</v>
      </c>
      <c r="D85" s="24">
        <v>1401</v>
      </c>
    </row>
    <row r="86" spans="1:4" ht="14.25">
      <c r="A86" s="10" t="s">
        <v>138</v>
      </c>
      <c r="B86" s="10" t="s">
        <v>139</v>
      </c>
      <c r="C86" s="24">
        <v>0</v>
      </c>
      <c r="D86" s="24">
        <v>-8</v>
      </c>
    </row>
    <row r="87" spans="1:4" ht="24">
      <c r="A87" s="10" t="s">
        <v>140</v>
      </c>
      <c r="B87" s="10" t="s">
        <v>141</v>
      </c>
      <c r="C87" s="24">
        <v>0</v>
      </c>
      <c r="D87" s="24">
        <v>0</v>
      </c>
    </row>
    <row r="88" spans="1:4" ht="24">
      <c r="A88" s="11"/>
      <c r="B88" s="33" t="s">
        <v>142</v>
      </c>
      <c r="C88" s="9">
        <v>59345</v>
      </c>
      <c r="D88" s="9">
        <v>51447</v>
      </c>
    </row>
    <row r="89" spans="1:4" ht="14.25">
      <c r="A89" s="12"/>
      <c r="B89" s="12"/>
      <c r="C89" s="13"/>
      <c r="D89" s="13"/>
    </row>
    <row r="90" ht="14.25">
      <c r="A90" s="25" t="s">
        <v>143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6" t="s">
        <v>17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18</v>
      </c>
      <c r="B4" s="54"/>
      <c r="C4" s="54"/>
      <c r="D4" s="54"/>
    </row>
    <row r="5" spans="1:4" ht="15" thickBot="1">
      <c r="A5" s="32" t="s">
        <v>19</v>
      </c>
      <c r="B5" s="32" t="s">
        <v>20</v>
      </c>
      <c r="C5" s="32" t="s">
        <v>19</v>
      </c>
      <c r="D5" s="32" t="s">
        <v>19</v>
      </c>
    </row>
    <row r="6" spans="1:4" ht="15" thickBot="1">
      <c r="A6" s="32" t="s">
        <v>19</v>
      </c>
      <c r="B6" s="32" t="s">
        <v>21</v>
      </c>
      <c r="C6" s="32" t="s">
        <v>22</v>
      </c>
      <c r="D6" s="32" t="s">
        <v>23</v>
      </c>
    </row>
    <row r="7" spans="1:4" ht="14.25">
      <c r="A7" s="8"/>
      <c r="B7" s="8" t="s">
        <v>24</v>
      </c>
      <c r="C7" s="9">
        <f>+C8+C13+C17+C20+C21+C22+C23</f>
        <v>6</v>
      </c>
      <c r="D7" s="9">
        <f>+D8+D13+D17+D20+D21+D22+D23</f>
        <v>6</v>
      </c>
    </row>
    <row r="8" spans="1:4" ht="14.25">
      <c r="A8" s="10"/>
      <c r="B8" s="10" t="s">
        <v>25</v>
      </c>
      <c r="C8" s="23">
        <f>+C9+C10+C11+C12</f>
        <v>0</v>
      </c>
      <c r="D8" s="23">
        <f>+D9+D10+D11+D12</f>
        <v>0</v>
      </c>
    </row>
    <row r="9" spans="1:4" ht="14.25">
      <c r="A9" s="10" t="s">
        <v>26</v>
      </c>
      <c r="B9" s="10" t="s">
        <v>27</v>
      </c>
      <c r="C9" s="24">
        <v>0</v>
      </c>
      <c r="D9" s="24">
        <v>0</v>
      </c>
    </row>
    <row r="10" spans="1:4" ht="14.25">
      <c r="A10" s="10" t="s">
        <v>28</v>
      </c>
      <c r="B10" s="10" t="s">
        <v>29</v>
      </c>
      <c r="C10" s="24">
        <v>0</v>
      </c>
      <c r="D10" s="24">
        <v>0</v>
      </c>
    </row>
    <row r="11" spans="1:4" ht="14.25">
      <c r="A11" s="10"/>
      <c r="B11" s="10" t="s">
        <v>30</v>
      </c>
      <c r="C11" s="24">
        <v>0</v>
      </c>
      <c r="D11" s="24">
        <v>0</v>
      </c>
    </row>
    <row r="12" spans="1:4" ht="35.25">
      <c r="A12" s="10" t="s">
        <v>31</v>
      </c>
      <c r="B12" s="10" t="s">
        <v>32</v>
      </c>
      <c r="C12" s="24">
        <v>0</v>
      </c>
      <c r="D12" s="24">
        <v>0</v>
      </c>
    </row>
    <row r="13" spans="1:4" ht="14.25">
      <c r="A13" s="10"/>
      <c r="B13" s="10" t="s">
        <v>33</v>
      </c>
      <c r="C13" s="23">
        <f>+C14+C15+C16</f>
        <v>6</v>
      </c>
      <c r="D13" s="23">
        <f>+D14+D15+D16</f>
        <v>6</v>
      </c>
    </row>
    <row r="14" spans="1:4" ht="14.25">
      <c r="A14" s="10" t="s">
        <v>34</v>
      </c>
      <c r="B14" s="10" t="s">
        <v>35</v>
      </c>
      <c r="C14" s="24">
        <v>0</v>
      </c>
      <c r="D14" s="24">
        <v>0</v>
      </c>
    </row>
    <row r="15" spans="1:4" ht="14.25">
      <c r="A15" s="10"/>
      <c r="B15" s="10" t="s">
        <v>30</v>
      </c>
      <c r="C15" s="24">
        <v>0</v>
      </c>
      <c r="D15" s="24">
        <v>0</v>
      </c>
    </row>
    <row r="16" spans="1:4" ht="69">
      <c r="A16" s="10" t="s">
        <v>36</v>
      </c>
      <c r="B16" s="10" t="s">
        <v>37</v>
      </c>
      <c r="C16" s="24">
        <v>6</v>
      </c>
      <c r="D16" s="24">
        <v>6</v>
      </c>
    </row>
    <row r="17" spans="1:4" ht="14.25">
      <c r="A17" s="10"/>
      <c r="B17" s="10" t="s">
        <v>38</v>
      </c>
      <c r="C17" s="23">
        <f>+C18+C19</f>
        <v>0</v>
      </c>
      <c r="D17" s="23">
        <f>+D18+D19</f>
        <v>0</v>
      </c>
    </row>
    <row r="18" spans="1:4" ht="14.25">
      <c r="A18" s="10" t="s">
        <v>39</v>
      </c>
      <c r="B18" s="10" t="s">
        <v>35</v>
      </c>
      <c r="C18" s="24">
        <v>0</v>
      </c>
      <c r="D18" s="24">
        <v>0</v>
      </c>
    </row>
    <row r="19" spans="1:4" ht="14.25">
      <c r="A19" s="10" t="s">
        <v>40</v>
      </c>
      <c r="B19" s="10" t="s">
        <v>41</v>
      </c>
      <c r="C19" s="24">
        <v>0</v>
      </c>
      <c r="D19" s="24">
        <v>0</v>
      </c>
    </row>
    <row r="20" spans="1:4" ht="35.25">
      <c r="A20" s="10" t="s">
        <v>42</v>
      </c>
      <c r="B20" s="10" t="s">
        <v>43</v>
      </c>
      <c r="C20" s="24">
        <v>0</v>
      </c>
      <c r="D20" s="24">
        <v>0</v>
      </c>
    </row>
    <row r="21" spans="1:4" ht="46.5">
      <c r="A21" s="10" t="s">
        <v>44</v>
      </c>
      <c r="B21" s="10" t="s">
        <v>45</v>
      </c>
      <c r="C21" s="24">
        <v>0</v>
      </c>
      <c r="D21" s="24">
        <v>0</v>
      </c>
    </row>
    <row r="22" spans="1:4" ht="14.25">
      <c r="A22" s="10"/>
      <c r="B22" s="10" t="s">
        <v>46</v>
      </c>
      <c r="C22" s="24">
        <v>0</v>
      </c>
      <c r="D22" s="24">
        <v>0</v>
      </c>
    </row>
    <row r="23" spans="1:4" ht="14.25">
      <c r="A23" s="10" t="s">
        <v>47</v>
      </c>
      <c r="B23" s="10" t="s">
        <v>48</v>
      </c>
      <c r="C23" s="24">
        <v>0</v>
      </c>
      <c r="D23" s="24">
        <v>0</v>
      </c>
    </row>
    <row r="24" spans="1:4" ht="14.25">
      <c r="A24" s="8"/>
      <c r="B24" s="8" t="s">
        <v>49</v>
      </c>
      <c r="C24" s="9">
        <f>+C25+C31+C34+C38+C39+C40+C41</f>
        <v>10040</v>
      </c>
      <c r="D24" s="9">
        <f>+D25+D31+D34+D38+D39+D40+D41</f>
        <v>7425</v>
      </c>
    </row>
    <row r="25" spans="1:4" ht="14.25">
      <c r="A25" s="10"/>
      <c r="B25" s="10" t="s">
        <v>50</v>
      </c>
      <c r="C25" s="23">
        <f>+C26+C27+C28+C29+C30</f>
        <v>0</v>
      </c>
      <c r="D25" s="23">
        <f>+D26+D27+D28+D29+D30</f>
        <v>0</v>
      </c>
    </row>
    <row r="26" spans="1:4" ht="14.25">
      <c r="A26" s="10"/>
      <c r="B26" s="10" t="s">
        <v>51</v>
      </c>
      <c r="C26" s="24">
        <v>0</v>
      </c>
      <c r="D26" s="24">
        <v>0</v>
      </c>
    </row>
    <row r="27" spans="1:4" ht="14.25">
      <c r="A27" s="10" t="s">
        <v>52</v>
      </c>
      <c r="B27" s="10" t="s">
        <v>35</v>
      </c>
      <c r="C27" s="24">
        <v>0</v>
      </c>
      <c r="D27" s="24">
        <v>0</v>
      </c>
    </row>
    <row r="28" spans="1:4" ht="14.25">
      <c r="A28" s="10" t="s">
        <v>52</v>
      </c>
      <c r="B28" s="10" t="s">
        <v>53</v>
      </c>
      <c r="C28" s="24">
        <v>0</v>
      </c>
      <c r="D28" s="24">
        <v>0</v>
      </c>
    </row>
    <row r="29" spans="1:4" ht="14.25">
      <c r="A29" s="10" t="s">
        <v>54</v>
      </c>
      <c r="B29" s="10" t="s">
        <v>55</v>
      </c>
      <c r="C29" s="24">
        <v>0</v>
      </c>
      <c r="D29" s="24">
        <v>0</v>
      </c>
    </row>
    <row r="30" spans="1:4" ht="14.25">
      <c r="A30" s="10" t="s">
        <v>56</v>
      </c>
      <c r="B30" s="10" t="s">
        <v>57</v>
      </c>
      <c r="C30" s="24">
        <v>0</v>
      </c>
      <c r="D30" s="24">
        <v>0</v>
      </c>
    </row>
    <row r="31" spans="1:4" ht="14.25">
      <c r="A31" s="10"/>
      <c r="B31" s="10" t="s">
        <v>58</v>
      </c>
      <c r="C31" s="23">
        <f>+C32+C33</f>
        <v>0</v>
      </c>
      <c r="D31" s="23">
        <f>+D32+D33</f>
        <v>0</v>
      </c>
    </row>
    <row r="32" spans="1:4" ht="24">
      <c r="A32" s="10" t="s">
        <v>59</v>
      </c>
      <c r="B32" s="10" t="s">
        <v>60</v>
      </c>
      <c r="C32" s="24">
        <v>0</v>
      </c>
      <c r="D32" s="24">
        <v>0</v>
      </c>
    </row>
    <row r="33" spans="1:4" ht="14.25">
      <c r="A33" s="10"/>
      <c r="B33" s="10" t="s">
        <v>30</v>
      </c>
      <c r="C33" s="24">
        <v>0</v>
      </c>
      <c r="D33" s="24">
        <v>0</v>
      </c>
    </row>
    <row r="34" spans="1:4" ht="14.25">
      <c r="A34" s="10"/>
      <c r="B34" s="10" t="s">
        <v>61</v>
      </c>
      <c r="C34" s="23">
        <f>+C35+C36+C37</f>
        <v>4</v>
      </c>
      <c r="D34" s="23">
        <f>+D35+D36+D37</f>
        <v>19</v>
      </c>
    </row>
    <row r="35" spans="1:4" ht="46.5">
      <c r="A35" s="10" t="s">
        <v>62</v>
      </c>
      <c r="B35" s="10" t="s">
        <v>63</v>
      </c>
      <c r="C35" s="24">
        <v>4</v>
      </c>
      <c r="D35" s="24">
        <v>19</v>
      </c>
    </row>
    <row r="36" spans="1:4" ht="14.25">
      <c r="A36" s="10"/>
      <c r="B36" s="10" t="s">
        <v>64</v>
      </c>
      <c r="C36" s="24"/>
      <c r="D36" s="24">
        <v>0</v>
      </c>
    </row>
    <row r="37" spans="1:4" ht="24">
      <c r="A37" s="10" t="s">
        <v>65</v>
      </c>
      <c r="B37" s="10" t="s">
        <v>66</v>
      </c>
      <c r="C37" s="24">
        <v>0</v>
      </c>
      <c r="D37" s="24"/>
    </row>
    <row r="38" spans="1:4" ht="57.75">
      <c r="A38" s="10" t="s">
        <v>67</v>
      </c>
      <c r="B38" s="10" t="s">
        <v>68</v>
      </c>
      <c r="C38" s="24"/>
      <c r="D38" s="24"/>
    </row>
    <row r="39" spans="1:4" ht="69">
      <c r="A39" s="10" t="s">
        <v>69</v>
      </c>
      <c r="B39" s="10" t="s">
        <v>70</v>
      </c>
      <c r="C39" s="24">
        <v>12</v>
      </c>
      <c r="D39" s="24">
        <v>0</v>
      </c>
    </row>
    <row r="40" spans="1:4" ht="14.25">
      <c r="A40" s="10" t="s">
        <v>71</v>
      </c>
      <c r="B40" s="10" t="s">
        <v>72</v>
      </c>
      <c r="C40" s="24">
        <v>0</v>
      </c>
      <c r="D40" s="24">
        <v>0</v>
      </c>
    </row>
    <row r="41" spans="1:4" ht="14.25">
      <c r="A41" s="10"/>
      <c r="B41" s="10" t="s">
        <v>73</v>
      </c>
      <c r="C41" s="24">
        <v>10024</v>
      </c>
      <c r="D41" s="24">
        <v>7406</v>
      </c>
    </row>
    <row r="42" spans="1:4" ht="14.25">
      <c r="A42" s="11"/>
      <c r="B42" s="33" t="s">
        <v>74</v>
      </c>
      <c r="C42" s="9">
        <f>+C7+C24</f>
        <v>10046</v>
      </c>
      <c r="D42" s="9">
        <f>+D7+D24</f>
        <v>7431</v>
      </c>
    </row>
    <row r="43" spans="1:4" ht="14.25">
      <c r="A43" s="8"/>
      <c r="B43" s="8" t="s">
        <v>75</v>
      </c>
      <c r="C43" s="9">
        <f>+C44+C54+C55</f>
        <v>9267</v>
      </c>
      <c r="D43" s="9">
        <f>+D44+D54+D55</f>
        <v>6303</v>
      </c>
    </row>
    <row r="44" spans="1:4" ht="14.25">
      <c r="A44" s="10"/>
      <c r="B44" s="10" t="s">
        <v>76</v>
      </c>
      <c r="C44" s="23">
        <f>+C45+C46+C47+C48+C49+C50+C51+C52+C53</f>
        <v>9267</v>
      </c>
      <c r="D44" s="23">
        <f>+D45+D46+D47+D48+D49+D50+D51+D52+D53</f>
        <v>6303</v>
      </c>
    </row>
    <row r="45" spans="1:4" ht="24">
      <c r="A45" s="10" t="s">
        <v>77</v>
      </c>
      <c r="B45" s="10" t="s">
        <v>78</v>
      </c>
      <c r="C45" s="24">
        <v>6312</v>
      </c>
      <c r="D45" s="24">
        <v>6312</v>
      </c>
    </row>
    <row r="46" spans="1:4" ht="14.25">
      <c r="A46" s="10"/>
      <c r="B46" s="10" t="s">
        <v>79</v>
      </c>
      <c r="C46" s="24">
        <v>0</v>
      </c>
      <c r="D46" s="24">
        <v>0</v>
      </c>
    </row>
    <row r="47" spans="1:4" ht="24">
      <c r="A47" s="10" t="s">
        <v>80</v>
      </c>
      <c r="B47" s="10" t="s">
        <v>81</v>
      </c>
      <c r="C47" s="24"/>
      <c r="D47" s="24"/>
    </row>
    <row r="48" spans="1:4" ht="14.25">
      <c r="A48" s="10" t="s">
        <v>82</v>
      </c>
      <c r="B48" s="10" t="s">
        <v>83</v>
      </c>
      <c r="C48" s="24">
        <v>0</v>
      </c>
      <c r="D48" s="24">
        <v>0</v>
      </c>
    </row>
    <row r="49" spans="1:4" ht="14.25">
      <c r="A49" s="10" t="s">
        <v>84</v>
      </c>
      <c r="B49" s="10" t="s">
        <v>85</v>
      </c>
      <c r="C49" s="24">
        <v>-9</v>
      </c>
      <c r="D49" s="24">
        <v>9</v>
      </c>
    </row>
    <row r="50" spans="1:4" ht="14.25">
      <c r="A50" s="10"/>
      <c r="B50" s="10" t="s">
        <v>86</v>
      </c>
      <c r="C50" s="24">
        <v>0</v>
      </c>
      <c r="D50" s="24">
        <v>0</v>
      </c>
    </row>
    <row r="51" spans="1:4" ht="14.25">
      <c r="A51" s="10"/>
      <c r="B51" s="10" t="s">
        <v>87</v>
      </c>
      <c r="C51" s="24">
        <v>2964</v>
      </c>
      <c r="D51" s="24">
        <v>-18</v>
      </c>
    </row>
    <row r="52" spans="1:4" ht="14.25">
      <c r="A52" s="10" t="s">
        <v>88</v>
      </c>
      <c r="B52" s="10" t="s">
        <v>89</v>
      </c>
      <c r="C52" s="24">
        <v>0</v>
      </c>
      <c r="D52" s="24">
        <v>0</v>
      </c>
    </row>
    <row r="53" spans="1:4" ht="14.25">
      <c r="A53" s="10"/>
      <c r="B53" s="10" t="s">
        <v>90</v>
      </c>
      <c r="C53" s="24">
        <v>0</v>
      </c>
      <c r="D53" s="24">
        <v>0</v>
      </c>
    </row>
    <row r="54" spans="1:4" ht="14.25">
      <c r="A54" s="10" t="s">
        <v>91</v>
      </c>
      <c r="B54" s="10" t="s">
        <v>92</v>
      </c>
      <c r="C54" s="24">
        <v>0</v>
      </c>
      <c r="D54" s="24">
        <v>0</v>
      </c>
    </row>
    <row r="55" spans="1:4" ht="14.25">
      <c r="A55" s="10" t="s">
        <v>93</v>
      </c>
      <c r="B55" s="10" t="s">
        <v>94</v>
      </c>
      <c r="C55" s="24">
        <v>0</v>
      </c>
      <c r="D55" s="24">
        <v>0</v>
      </c>
    </row>
    <row r="56" spans="1:4" ht="14.25">
      <c r="A56" s="8"/>
      <c r="B56" s="8" t="s">
        <v>95</v>
      </c>
      <c r="C56" s="9">
        <f>+C57+C61+C66+C67+C68+C69+C70</f>
        <v>0</v>
      </c>
      <c r="D56" s="9">
        <f>+D57+D61+D66+D67+D68+D69+D70</f>
        <v>0</v>
      </c>
    </row>
    <row r="57" spans="1:4" ht="14.25">
      <c r="A57" s="10"/>
      <c r="B57" s="10" t="s">
        <v>96</v>
      </c>
      <c r="C57" s="23">
        <f>+C58+C59+C60</f>
        <v>0</v>
      </c>
      <c r="D57" s="23">
        <f>+D58+D59+D60</f>
        <v>0</v>
      </c>
    </row>
    <row r="58" spans="1:4" ht="14.25">
      <c r="A58" s="10"/>
      <c r="B58" s="10" t="s">
        <v>97</v>
      </c>
      <c r="C58" s="24">
        <v>0</v>
      </c>
      <c r="D58" s="24">
        <v>0</v>
      </c>
    </row>
    <row r="59" spans="1:4" ht="14.25">
      <c r="A59" s="10"/>
      <c r="B59" s="10" t="s">
        <v>98</v>
      </c>
      <c r="C59" s="24">
        <v>0</v>
      </c>
      <c r="D59" s="24">
        <v>0</v>
      </c>
    </row>
    <row r="60" spans="1:4" ht="14.25">
      <c r="A60" s="10" t="s">
        <v>99</v>
      </c>
      <c r="B60" s="10" t="s">
        <v>100</v>
      </c>
      <c r="C60" s="24">
        <v>0</v>
      </c>
      <c r="D60" s="24">
        <v>0</v>
      </c>
    </row>
    <row r="61" spans="1:4" ht="14.25">
      <c r="A61" s="10"/>
      <c r="B61" s="10" t="s">
        <v>101</v>
      </c>
      <c r="C61" s="23">
        <f>+C62+C63+C64+C65</f>
        <v>0</v>
      </c>
      <c r="D61" s="23">
        <f>+D62+D63+D64+D65</f>
        <v>0</v>
      </c>
    </row>
    <row r="62" spans="1:4" ht="14.25">
      <c r="A62" s="10" t="s">
        <v>102</v>
      </c>
      <c r="B62" s="10" t="s">
        <v>103</v>
      </c>
      <c r="C62" s="24">
        <v>0</v>
      </c>
      <c r="D62" s="24">
        <v>0</v>
      </c>
    </row>
    <row r="63" spans="1:4" ht="14.25">
      <c r="A63" s="10" t="s">
        <v>104</v>
      </c>
      <c r="B63" s="10" t="s">
        <v>105</v>
      </c>
      <c r="C63" s="24">
        <v>0</v>
      </c>
      <c r="D63" s="24">
        <v>0</v>
      </c>
    </row>
    <row r="64" spans="1:4" ht="14.25">
      <c r="A64" s="10" t="s">
        <v>106</v>
      </c>
      <c r="B64" s="10" t="s">
        <v>107</v>
      </c>
      <c r="C64" s="24">
        <v>0</v>
      </c>
      <c r="D64" s="24">
        <v>0</v>
      </c>
    </row>
    <row r="65" spans="1:4" ht="24">
      <c r="A65" s="10" t="s">
        <v>108</v>
      </c>
      <c r="B65" s="10" t="s">
        <v>109</v>
      </c>
      <c r="C65" s="24">
        <v>0</v>
      </c>
      <c r="D65" s="24">
        <v>0</v>
      </c>
    </row>
    <row r="66" spans="1:4" ht="24">
      <c r="A66" s="10" t="s">
        <v>110</v>
      </c>
      <c r="B66" s="10" t="s">
        <v>111</v>
      </c>
      <c r="C66" s="24">
        <v>0</v>
      </c>
      <c r="D66" s="24">
        <v>0</v>
      </c>
    </row>
    <row r="67" spans="1:4" ht="14.25">
      <c r="A67" s="10" t="s">
        <v>112</v>
      </c>
      <c r="B67" s="10" t="s">
        <v>113</v>
      </c>
      <c r="C67" s="24">
        <v>0</v>
      </c>
      <c r="D67" s="24">
        <v>0</v>
      </c>
    </row>
    <row r="68" spans="1:4" ht="14.25">
      <c r="A68" s="10" t="s">
        <v>114</v>
      </c>
      <c r="B68" s="10" t="s">
        <v>115</v>
      </c>
      <c r="C68" s="24">
        <v>0</v>
      </c>
      <c r="D68" s="24">
        <v>0</v>
      </c>
    </row>
    <row r="69" spans="1:4" ht="14.25">
      <c r="A69" s="10" t="s">
        <v>116</v>
      </c>
      <c r="B69" s="10" t="s">
        <v>117</v>
      </c>
      <c r="C69" s="24">
        <v>0</v>
      </c>
      <c r="D69" s="24">
        <v>0</v>
      </c>
    </row>
    <row r="70" spans="1:4" ht="14.25">
      <c r="A70" s="10" t="s">
        <v>118</v>
      </c>
      <c r="B70" s="10" t="s">
        <v>119</v>
      </c>
      <c r="C70" s="24">
        <v>0</v>
      </c>
      <c r="D70" s="24">
        <v>0</v>
      </c>
    </row>
    <row r="71" spans="1:4" ht="14.25">
      <c r="A71" s="8"/>
      <c r="B71" s="8" t="s">
        <v>120</v>
      </c>
      <c r="C71" s="9">
        <f>+C72+C73+C77+C82+C83+C86+C87</f>
        <v>779</v>
      </c>
      <c r="D71" s="9">
        <f>+D72+D73+D77+D82+D83+D86+D87</f>
        <v>1128</v>
      </c>
    </row>
    <row r="72" spans="1:4" ht="14.25">
      <c r="A72" s="10" t="s">
        <v>121</v>
      </c>
      <c r="B72" s="10" t="s">
        <v>122</v>
      </c>
      <c r="C72" s="24">
        <v>0</v>
      </c>
      <c r="D72" s="24">
        <v>0</v>
      </c>
    </row>
    <row r="73" spans="1:4" ht="14.25">
      <c r="A73" s="10"/>
      <c r="B73" s="10" t="s">
        <v>123</v>
      </c>
      <c r="C73" s="23">
        <f>+C74+C75+C76</f>
        <v>0</v>
      </c>
      <c r="D73" s="23">
        <f>+D74+D75+D76</f>
        <v>0</v>
      </c>
    </row>
    <row r="74" spans="1:4" ht="14.25">
      <c r="A74" s="10"/>
      <c r="B74" s="10" t="s">
        <v>97</v>
      </c>
      <c r="C74" s="24">
        <v>0</v>
      </c>
      <c r="D74" s="24">
        <v>0</v>
      </c>
    </row>
    <row r="75" spans="1:4" ht="14.25">
      <c r="A75" s="10"/>
      <c r="B75" s="10" t="s">
        <v>98</v>
      </c>
      <c r="C75" s="24">
        <v>0</v>
      </c>
      <c r="D75" s="24">
        <v>0</v>
      </c>
    </row>
    <row r="76" spans="1:4" ht="24">
      <c r="A76" s="10" t="s">
        <v>124</v>
      </c>
      <c r="B76" s="10" t="s">
        <v>100</v>
      </c>
      <c r="C76" s="24">
        <v>0</v>
      </c>
      <c r="D76" s="24">
        <v>0</v>
      </c>
    </row>
    <row r="77" spans="1:4" ht="14.25">
      <c r="A77" s="10"/>
      <c r="B77" s="10" t="s">
        <v>125</v>
      </c>
      <c r="C77" s="23">
        <f>+C78+C79+C80+C81</f>
        <v>103</v>
      </c>
      <c r="D77" s="23">
        <f>+D78+D79+D80+D81</f>
        <v>97</v>
      </c>
    </row>
    <row r="78" spans="1:4" ht="14.25">
      <c r="A78" s="10" t="s">
        <v>126</v>
      </c>
      <c r="B78" s="10" t="s">
        <v>103</v>
      </c>
      <c r="C78" s="24">
        <v>0</v>
      </c>
      <c r="D78" s="24">
        <v>0</v>
      </c>
    </row>
    <row r="79" spans="1:4" ht="14.25">
      <c r="A79" s="10" t="s">
        <v>127</v>
      </c>
      <c r="B79" s="10" t="s">
        <v>105</v>
      </c>
      <c r="C79" s="24">
        <v>0</v>
      </c>
      <c r="D79" s="24">
        <v>0</v>
      </c>
    </row>
    <row r="80" spans="1:4" ht="14.25">
      <c r="A80" s="10" t="s">
        <v>128</v>
      </c>
      <c r="B80" s="10" t="s">
        <v>107</v>
      </c>
      <c r="C80" s="24">
        <v>0</v>
      </c>
      <c r="D80" s="24">
        <v>0</v>
      </c>
    </row>
    <row r="81" spans="1:4" ht="69">
      <c r="A81" s="10" t="s">
        <v>129</v>
      </c>
      <c r="B81" s="10" t="s">
        <v>130</v>
      </c>
      <c r="C81" s="24">
        <v>103</v>
      </c>
      <c r="D81" s="24">
        <v>97</v>
      </c>
    </row>
    <row r="82" spans="1:4" ht="35.25">
      <c r="A82" s="10" t="s">
        <v>131</v>
      </c>
      <c r="B82" s="10" t="s">
        <v>132</v>
      </c>
      <c r="C82" s="24">
        <v>0</v>
      </c>
      <c r="D82" s="24">
        <v>0</v>
      </c>
    </row>
    <row r="83" spans="1:4" ht="14.25">
      <c r="A83" s="10"/>
      <c r="B83" s="10" t="s">
        <v>133</v>
      </c>
      <c r="C83" s="23">
        <f>+C84+C85</f>
        <v>676</v>
      </c>
      <c r="D83" s="23">
        <f>+D84+D85</f>
        <v>1031</v>
      </c>
    </row>
    <row r="84" spans="1:4" ht="14.25">
      <c r="A84" s="10" t="s">
        <v>134</v>
      </c>
      <c r="B84" s="10" t="s">
        <v>135</v>
      </c>
      <c r="C84" s="24">
        <v>194</v>
      </c>
      <c r="D84" s="24">
        <v>482</v>
      </c>
    </row>
    <row r="85" spans="1:4" ht="24">
      <c r="A85" s="10" t="s">
        <v>136</v>
      </c>
      <c r="B85" s="10" t="s">
        <v>137</v>
      </c>
      <c r="C85" s="24">
        <v>482</v>
      </c>
      <c r="D85" s="24">
        <v>549</v>
      </c>
    </row>
    <row r="86" spans="1:4" ht="14.25">
      <c r="A86" s="10" t="s">
        <v>138</v>
      </c>
      <c r="B86" s="10" t="s">
        <v>139</v>
      </c>
      <c r="C86" s="24"/>
      <c r="D86" s="24">
        <v>0</v>
      </c>
    </row>
    <row r="87" spans="1:4" ht="14.25">
      <c r="A87" s="10" t="s">
        <v>140</v>
      </c>
      <c r="B87" s="10" t="s">
        <v>141</v>
      </c>
      <c r="C87" s="24">
        <v>0</v>
      </c>
      <c r="D87" s="24">
        <v>0</v>
      </c>
    </row>
    <row r="88" spans="1:4" ht="14.25">
      <c r="A88" s="11"/>
      <c r="B88" s="33" t="s">
        <v>142</v>
      </c>
      <c r="C88" s="9">
        <f>+C43+C56+C71</f>
        <v>10046</v>
      </c>
      <c r="D88" s="9">
        <f>+D43+D56+D71</f>
        <v>7431</v>
      </c>
    </row>
    <row r="89" spans="1:4" ht="14.25">
      <c r="A89" s="12"/>
      <c r="B89" s="12"/>
      <c r="C89" s="13"/>
      <c r="D89" s="13"/>
    </row>
    <row r="90" ht="14.25">
      <c r="A90" s="25" t="s">
        <v>143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6" t="s">
        <v>17</v>
      </c>
      <c r="B1" s="47"/>
      <c r="C1" s="47"/>
      <c r="D1" s="48"/>
    </row>
    <row r="2" spans="1:4" s="6" customFormat="1" ht="19.5" customHeight="1" thickBot="1">
      <c r="A2" s="49"/>
      <c r="B2" s="50"/>
      <c r="C2" s="50"/>
      <c r="D2" s="51"/>
    </row>
    <row r="3" spans="1:4" s="6" customFormat="1" ht="19.5" customHeight="1" thickBot="1">
      <c r="A3" s="52"/>
      <c r="B3" s="53"/>
      <c r="C3" s="53"/>
      <c r="D3" s="53"/>
    </row>
    <row r="4" spans="1:4" ht="19.5" customHeight="1" thickBot="1">
      <c r="A4" s="54" t="s">
        <v>18</v>
      </c>
      <c r="B4" s="54"/>
      <c r="C4" s="54"/>
      <c r="D4" s="54"/>
    </row>
    <row r="5" spans="1:4" ht="15" thickBot="1">
      <c r="A5" s="32" t="s">
        <v>19</v>
      </c>
      <c r="B5" s="32" t="s">
        <v>20</v>
      </c>
      <c r="C5" s="32" t="s">
        <v>19</v>
      </c>
      <c r="D5" s="32" t="s">
        <v>19</v>
      </c>
    </row>
    <row r="6" spans="1:4" ht="15" thickBot="1">
      <c r="A6" s="32" t="s">
        <v>19</v>
      </c>
      <c r="B6" s="32" t="s">
        <v>21</v>
      </c>
      <c r="C6" s="32" t="s">
        <v>22</v>
      </c>
      <c r="D6" s="32" t="s">
        <v>23</v>
      </c>
    </row>
    <row r="7" spans="1:4" ht="14.25">
      <c r="A7" s="8"/>
      <c r="B7" s="8" t="s">
        <v>24</v>
      </c>
      <c r="C7" s="9">
        <f>+C8+C13+C17+C20+C21+C22+C23</f>
        <v>4425</v>
      </c>
      <c r="D7" s="9">
        <f>+D8+D13+D17+D20+D21+D22+D23</f>
        <v>4664</v>
      </c>
    </row>
    <row r="8" spans="1:4" ht="14.25">
      <c r="A8" s="10"/>
      <c r="B8" s="10" t="s">
        <v>25</v>
      </c>
      <c r="C8" s="23">
        <f>+C9+C10+C11+C12</f>
        <v>297</v>
      </c>
      <c r="D8" s="23">
        <f>+D9+D10+D11+D12</f>
        <v>346</v>
      </c>
    </row>
    <row r="9" spans="1:4" ht="14.25">
      <c r="A9" s="10" t="s">
        <v>26</v>
      </c>
      <c r="B9" s="10" t="s">
        <v>27</v>
      </c>
      <c r="C9" s="24">
        <v>0</v>
      </c>
      <c r="D9" s="24">
        <v>0</v>
      </c>
    </row>
    <row r="10" spans="1:4" ht="14.25">
      <c r="A10" s="10" t="s">
        <v>28</v>
      </c>
      <c r="B10" s="10" t="s">
        <v>29</v>
      </c>
      <c r="C10" s="24">
        <v>0</v>
      </c>
      <c r="D10" s="24">
        <v>0</v>
      </c>
    </row>
    <row r="11" spans="1:4" ht="14.25">
      <c r="A11" s="10"/>
      <c r="B11" s="10" t="s">
        <v>30</v>
      </c>
      <c r="C11" s="24">
        <v>0</v>
      </c>
      <c r="D11" s="24">
        <v>0</v>
      </c>
    </row>
    <row r="12" spans="1:4" ht="35.25">
      <c r="A12" s="10" t="s">
        <v>31</v>
      </c>
      <c r="B12" s="10" t="s">
        <v>32</v>
      </c>
      <c r="C12" s="24">
        <v>297</v>
      </c>
      <c r="D12" s="24">
        <v>346</v>
      </c>
    </row>
    <row r="13" spans="1:4" ht="14.25">
      <c r="A13" s="10"/>
      <c r="B13" s="10" t="s">
        <v>33</v>
      </c>
      <c r="C13" s="23">
        <f>+C14+C15+C16</f>
        <v>4125</v>
      </c>
      <c r="D13" s="23">
        <f>+D14+D15+D16</f>
        <v>4317</v>
      </c>
    </row>
    <row r="14" spans="1:4" ht="14.25">
      <c r="A14" s="10" t="s">
        <v>34</v>
      </c>
      <c r="B14" s="10" t="s">
        <v>35</v>
      </c>
      <c r="C14" s="24">
        <v>0</v>
      </c>
      <c r="D14" s="24">
        <v>0</v>
      </c>
    </row>
    <row r="15" spans="1:4" ht="14.25">
      <c r="A15" s="10"/>
      <c r="B15" s="10" t="s">
        <v>30</v>
      </c>
      <c r="C15" s="24">
        <v>0</v>
      </c>
      <c r="D15" s="24">
        <v>0</v>
      </c>
    </row>
    <row r="16" spans="1:4" ht="69">
      <c r="A16" s="10" t="s">
        <v>36</v>
      </c>
      <c r="B16" s="10" t="s">
        <v>37</v>
      </c>
      <c r="C16" s="24">
        <v>4125</v>
      </c>
      <c r="D16" s="24">
        <v>4317</v>
      </c>
    </row>
    <row r="17" spans="1:4" ht="14.25">
      <c r="A17" s="10"/>
      <c r="B17" s="10" t="s">
        <v>38</v>
      </c>
      <c r="C17" s="23">
        <f>+C18+C19</f>
        <v>0</v>
      </c>
      <c r="D17" s="23">
        <f>+D18+D19</f>
        <v>0</v>
      </c>
    </row>
    <row r="18" spans="1:4" ht="14.25">
      <c r="A18" s="10" t="s">
        <v>39</v>
      </c>
      <c r="B18" s="10" t="s">
        <v>35</v>
      </c>
      <c r="C18" s="24">
        <v>0</v>
      </c>
      <c r="D18" s="24">
        <v>0</v>
      </c>
    </row>
    <row r="19" spans="1:4" ht="14.25">
      <c r="A19" s="10" t="s">
        <v>40</v>
      </c>
      <c r="B19" s="10" t="s">
        <v>41</v>
      </c>
      <c r="C19" s="24">
        <v>0</v>
      </c>
      <c r="D19" s="24">
        <v>0</v>
      </c>
    </row>
    <row r="20" spans="1:4" ht="35.25">
      <c r="A20" s="10" t="s">
        <v>42</v>
      </c>
      <c r="B20" s="10" t="s">
        <v>43</v>
      </c>
      <c r="C20" s="24">
        <v>0</v>
      </c>
      <c r="D20" s="24">
        <v>0</v>
      </c>
    </row>
    <row r="21" spans="1:4" ht="46.5">
      <c r="A21" s="10" t="s">
        <v>44</v>
      </c>
      <c r="B21" s="10" t="s">
        <v>45</v>
      </c>
      <c r="C21" s="24">
        <v>3</v>
      </c>
      <c r="D21" s="24">
        <v>1</v>
      </c>
    </row>
    <row r="22" spans="1:4" ht="14.25">
      <c r="A22" s="10"/>
      <c r="B22" s="10" t="s">
        <v>46</v>
      </c>
      <c r="C22" s="24">
        <v>0</v>
      </c>
      <c r="D22" s="24">
        <v>0</v>
      </c>
    </row>
    <row r="23" spans="1:4" ht="14.25">
      <c r="A23" s="10" t="s">
        <v>47</v>
      </c>
      <c r="B23" s="10" t="s">
        <v>48</v>
      </c>
      <c r="C23" s="24">
        <v>0</v>
      </c>
      <c r="D23" s="24">
        <v>0</v>
      </c>
    </row>
    <row r="24" spans="1:4" ht="14.25">
      <c r="A24" s="8"/>
      <c r="B24" s="8" t="s">
        <v>49</v>
      </c>
      <c r="C24" s="9">
        <f>+C25+C31+C34+C38+C39+C40+C41</f>
        <v>4753</v>
      </c>
      <c r="D24" s="9">
        <f>+D25+D31+D34+D38+D39+D40+D41</f>
        <v>7978</v>
      </c>
    </row>
    <row r="25" spans="1:4" ht="14.25">
      <c r="A25" s="10"/>
      <c r="B25" s="10" t="s">
        <v>50</v>
      </c>
      <c r="C25" s="23">
        <f>+C26+C27+C28+C29+C30</f>
        <v>0</v>
      </c>
      <c r="D25" s="23">
        <f>+D26+D27+D28+D29+D30</f>
        <v>0</v>
      </c>
    </row>
    <row r="26" spans="1:4" ht="14.25">
      <c r="A26" s="10"/>
      <c r="B26" s="10" t="s">
        <v>51</v>
      </c>
      <c r="C26" s="24">
        <v>0</v>
      </c>
      <c r="D26" s="24">
        <v>0</v>
      </c>
    </row>
    <row r="27" spans="1:4" ht="14.25">
      <c r="A27" s="10" t="s">
        <v>52</v>
      </c>
      <c r="B27" s="10" t="s">
        <v>35</v>
      </c>
      <c r="C27" s="24">
        <v>0</v>
      </c>
      <c r="D27" s="24">
        <v>0</v>
      </c>
    </row>
    <row r="28" spans="1:4" ht="14.25">
      <c r="A28" s="10" t="s">
        <v>52</v>
      </c>
      <c r="B28" s="10" t="s">
        <v>53</v>
      </c>
      <c r="C28" s="24">
        <v>0</v>
      </c>
      <c r="D28" s="24">
        <v>0</v>
      </c>
    </row>
    <row r="29" spans="1:4" ht="14.25">
      <c r="A29" s="10" t="s">
        <v>54</v>
      </c>
      <c r="B29" s="10" t="s">
        <v>55</v>
      </c>
      <c r="C29" s="24">
        <v>0</v>
      </c>
      <c r="D29" s="24">
        <v>0</v>
      </c>
    </row>
    <row r="30" spans="1:4" ht="14.25">
      <c r="A30" s="10" t="s">
        <v>56</v>
      </c>
      <c r="B30" s="10" t="s">
        <v>57</v>
      </c>
      <c r="C30" s="24">
        <v>0</v>
      </c>
      <c r="D30" s="24">
        <v>0</v>
      </c>
    </row>
    <row r="31" spans="1:4" ht="14.25">
      <c r="A31" s="10"/>
      <c r="B31" s="10" t="s">
        <v>58</v>
      </c>
      <c r="C31" s="23">
        <f>+C32+C33</f>
        <v>230</v>
      </c>
      <c r="D31" s="23">
        <f>+D32+D33</f>
        <v>230</v>
      </c>
    </row>
    <row r="32" spans="1:4" ht="24">
      <c r="A32" s="10" t="s">
        <v>59</v>
      </c>
      <c r="B32" s="10" t="s">
        <v>60</v>
      </c>
      <c r="C32" s="24">
        <v>230</v>
      </c>
      <c r="D32" s="24">
        <v>230</v>
      </c>
    </row>
    <row r="33" spans="1:4" ht="14.25">
      <c r="A33" s="10"/>
      <c r="B33" s="10" t="s">
        <v>30</v>
      </c>
      <c r="C33" s="24">
        <v>0</v>
      </c>
      <c r="D33" s="24">
        <v>0</v>
      </c>
    </row>
    <row r="34" spans="1:4" ht="14.25">
      <c r="A34" s="10"/>
      <c r="B34" s="10" t="s">
        <v>61</v>
      </c>
      <c r="C34" s="23">
        <f>+C35+C36+C37</f>
        <v>2356</v>
      </c>
      <c r="D34" s="23">
        <f>+D35+D36+D37</f>
        <v>6259</v>
      </c>
    </row>
    <row r="35" spans="1:4" ht="46.5">
      <c r="A35" s="10" t="s">
        <v>62</v>
      </c>
      <c r="B35" s="10" t="s">
        <v>63</v>
      </c>
      <c r="C35" s="24">
        <v>2050</v>
      </c>
      <c r="D35" s="24">
        <v>5964</v>
      </c>
    </row>
    <row r="36" spans="1:4" ht="14.25">
      <c r="A36" s="10"/>
      <c r="B36" s="10" t="s">
        <v>64</v>
      </c>
      <c r="C36" s="24">
        <v>0</v>
      </c>
      <c r="D36" s="24">
        <v>0</v>
      </c>
    </row>
    <row r="37" spans="1:4" ht="24">
      <c r="A37" s="10" t="s">
        <v>65</v>
      </c>
      <c r="B37" s="10" t="s">
        <v>66</v>
      </c>
      <c r="C37" s="24">
        <v>306</v>
      </c>
      <c r="D37" s="24">
        <v>295</v>
      </c>
    </row>
    <row r="38" spans="1:4" ht="57.75">
      <c r="A38" s="10" t="s">
        <v>67</v>
      </c>
      <c r="B38" s="10" t="s">
        <v>68</v>
      </c>
      <c r="C38" s="24">
        <v>0</v>
      </c>
      <c r="D38" s="24">
        <v>0</v>
      </c>
    </row>
    <row r="39" spans="1:4" ht="69">
      <c r="A39" s="10" t="s">
        <v>69</v>
      </c>
      <c r="B39" s="10" t="s">
        <v>70</v>
      </c>
      <c r="C39" s="24">
        <v>0</v>
      </c>
      <c r="D39" s="24">
        <v>0</v>
      </c>
    </row>
    <row r="40" spans="1:4" ht="14.25">
      <c r="A40" s="10" t="s">
        <v>71</v>
      </c>
      <c r="B40" s="10" t="s">
        <v>72</v>
      </c>
      <c r="C40" s="24">
        <v>31</v>
      </c>
      <c r="D40" s="24">
        <v>30</v>
      </c>
    </row>
    <row r="41" spans="1:4" ht="14.25">
      <c r="A41" s="10"/>
      <c r="B41" s="10" t="s">
        <v>73</v>
      </c>
      <c r="C41" s="24">
        <v>2136</v>
      </c>
      <c r="D41" s="24">
        <v>1459</v>
      </c>
    </row>
    <row r="42" spans="1:4" ht="14.25">
      <c r="A42" s="11"/>
      <c r="B42" s="33" t="s">
        <v>74</v>
      </c>
      <c r="C42" s="9">
        <f>+C7+C24</f>
        <v>9178</v>
      </c>
      <c r="D42" s="9">
        <f>+D7+D24</f>
        <v>12642</v>
      </c>
    </row>
    <row r="43" spans="1:4" ht="14.25">
      <c r="A43" s="8"/>
      <c r="B43" s="8" t="s">
        <v>75</v>
      </c>
      <c r="C43" s="9">
        <f>+C44+C54+C55</f>
        <v>7287</v>
      </c>
      <c r="D43" s="9">
        <f>+D44+D54+D55</f>
        <v>7603</v>
      </c>
    </row>
    <row r="44" spans="1:4" ht="14.25">
      <c r="A44" s="10"/>
      <c r="B44" s="10" t="s">
        <v>76</v>
      </c>
      <c r="C44" s="23">
        <f>+C45+C46+C47+C48+C49+C50+C51+C52+C53</f>
        <v>7287</v>
      </c>
      <c r="D44" s="23">
        <f>+D45+D46+D47+D48+D49+D50+D51+D52+D53</f>
        <v>7603</v>
      </c>
    </row>
    <row r="45" spans="1:4" ht="24">
      <c r="A45" s="10" t="s">
        <v>77</v>
      </c>
      <c r="B45" s="10" t="s">
        <v>78</v>
      </c>
      <c r="C45" s="24">
        <v>2000</v>
      </c>
      <c r="D45" s="24">
        <v>2000</v>
      </c>
    </row>
    <row r="46" spans="1:4" ht="14.25">
      <c r="A46" s="10"/>
      <c r="B46" s="10" t="s">
        <v>79</v>
      </c>
      <c r="C46" s="24">
        <v>0</v>
      </c>
      <c r="D46" s="24">
        <v>0</v>
      </c>
    </row>
    <row r="47" spans="1:4" ht="24">
      <c r="A47" s="10" t="s">
        <v>80</v>
      </c>
      <c r="B47" s="10" t="s">
        <v>81</v>
      </c>
      <c r="C47" s="24">
        <v>1495</v>
      </c>
      <c r="D47" s="24">
        <v>1495</v>
      </c>
    </row>
    <row r="48" spans="1:4" ht="14.25">
      <c r="A48" s="10" t="s">
        <v>82</v>
      </c>
      <c r="B48" s="10" t="s">
        <v>83</v>
      </c>
      <c r="C48" s="24">
        <v>0</v>
      </c>
      <c r="D48" s="24">
        <v>0</v>
      </c>
    </row>
    <row r="49" spans="1:4" ht="14.25">
      <c r="A49" s="10" t="s">
        <v>84</v>
      </c>
      <c r="B49" s="10" t="s">
        <v>85</v>
      </c>
      <c r="C49" s="24">
        <f>-432-210</f>
        <v>-642</v>
      </c>
      <c r="D49" s="24">
        <v>-432</v>
      </c>
    </row>
    <row r="50" spans="1:4" ht="14.25">
      <c r="A50" s="10"/>
      <c r="B50" s="10" t="s">
        <v>86</v>
      </c>
      <c r="C50" s="24">
        <f>2174+2576</f>
        <v>4750</v>
      </c>
      <c r="D50" s="24">
        <v>4750</v>
      </c>
    </row>
    <row r="51" spans="1:4" ht="14.25">
      <c r="A51" s="10"/>
      <c r="B51" s="10" t="s">
        <v>87</v>
      </c>
      <c r="C51" s="24">
        <v>-316</v>
      </c>
      <c r="D51" s="24">
        <v>-210</v>
      </c>
    </row>
    <row r="52" spans="1:4" ht="14.25">
      <c r="A52" s="10" t="s">
        <v>88</v>
      </c>
      <c r="B52" s="10" t="s">
        <v>89</v>
      </c>
      <c r="C52" s="24">
        <v>0</v>
      </c>
      <c r="D52" s="24">
        <v>0</v>
      </c>
    </row>
    <row r="53" spans="1:4" ht="14.25">
      <c r="A53" s="10"/>
      <c r="B53" s="10" t="s">
        <v>90</v>
      </c>
      <c r="C53" s="24">
        <v>0</v>
      </c>
      <c r="D53" s="24">
        <v>0</v>
      </c>
    </row>
    <row r="54" spans="1:4" ht="14.25">
      <c r="A54" s="10" t="s">
        <v>91</v>
      </c>
      <c r="B54" s="10" t="s">
        <v>92</v>
      </c>
      <c r="C54" s="24">
        <v>0</v>
      </c>
      <c r="D54" s="24">
        <v>0</v>
      </c>
    </row>
    <row r="55" spans="1:4" ht="14.25">
      <c r="A55" s="10" t="s">
        <v>93</v>
      </c>
      <c r="B55" s="10" t="s">
        <v>94</v>
      </c>
      <c r="C55" s="24">
        <v>0</v>
      </c>
      <c r="D55" s="24">
        <v>0</v>
      </c>
    </row>
    <row r="56" spans="1:4" ht="14.25">
      <c r="A56" s="8"/>
      <c r="B56" s="8" t="s">
        <v>95</v>
      </c>
      <c r="C56" s="9">
        <f>+C57+C61+C66+C67+C68+C69+C70</f>
        <v>0</v>
      </c>
      <c r="D56" s="9">
        <f>+D57+D61+D66+D67+D68+D69+D70</f>
        <v>0</v>
      </c>
    </row>
    <row r="57" spans="1:4" ht="14.25">
      <c r="A57" s="10"/>
      <c r="B57" s="10" t="s">
        <v>96</v>
      </c>
      <c r="C57" s="23">
        <f>+C58+C59+C60</f>
        <v>0</v>
      </c>
      <c r="D57" s="23">
        <f>+D58+D59+D60</f>
        <v>0</v>
      </c>
    </row>
    <row r="58" spans="1:4" ht="14.25">
      <c r="A58" s="10"/>
      <c r="B58" s="10" t="s">
        <v>97</v>
      </c>
      <c r="C58" s="24">
        <v>0</v>
      </c>
      <c r="D58" s="24">
        <v>0</v>
      </c>
    </row>
    <row r="59" spans="1:4" ht="14.25">
      <c r="A59" s="10"/>
      <c r="B59" s="10" t="s">
        <v>98</v>
      </c>
      <c r="C59" s="24">
        <v>0</v>
      </c>
      <c r="D59" s="24">
        <v>0</v>
      </c>
    </row>
    <row r="60" spans="1:4" ht="14.25">
      <c r="A60" s="10" t="s">
        <v>99</v>
      </c>
      <c r="B60" s="10" t="s">
        <v>100</v>
      </c>
      <c r="C60" s="24">
        <v>0</v>
      </c>
      <c r="D60" s="24">
        <v>0</v>
      </c>
    </row>
    <row r="61" spans="1:4" ht="14.25">
      <c r="A61" s="10"/>
      <c r="B61" s="10" t="s">
        <v>101</v>
      </c>
      <c r="C61" s="23">
        <f>+C62+C63+C64+C65</f>
        <v>0</v>
      </c>
      <c r="D61" s="23">
        <f>+D62+D63+D64+D65</f>
        <v>0</v>
      </c>
    </row>
    <row r="62" spans="1:4" ht="14.25">
      <c r="A62" s="10" t="s">
        <v>102</v>
      </c>
      <c r="B62" s="10" t="s">
        <v>103</v>
      </c>
      <c r="C62" s="24">
        <v>0</v>
      </c>
      <c r="D62" s="24">
        <v>0</v>
      </c>
    </row>
    <row r="63" spans="1:4" ht="14.25">
      <c r="A63" s="10" t="s">
        <v>104</v>
      </c>
      <c r="B63" s="10" t="s">
        <v>105</v>
      </c>
      <c r="C63" s="24">
        <v>0</v>
      </c>
      <c r="D63" s="24">
        <v>0</v>
      </c>
    </row>
    <row r="64" spans="1:4" ht="14.25">
      <c r="A64" s="10" t="s">
        <v>106</v>
      </c>
      <c r="B64" s="10" t="s">
        <v>107</v>
      </c>
      <c r="C64" s="24">
        <v>0</v>
      </c>
      <c r="D64" s="24">
        <v>0</v>
      </c>
    </row>
    <row r="65" spans="1:4" ht="24">
      <c r="A65" s="10" t="s">
        <v>108</v>
      </c>
      <c r="B65" s="10" t="s">
        <v>109</v>
      </c>
      <c r="C65" s="24">
        <v>0</v>
      </c>
      <c r="D65" s="24">
        <v>0</v>
      </c>
    </row>
    <row r="66" spans="1:4" ht="24">
      <c r="A66" s="10" t="s">
        <v>110</v>
      </c>
      <c r="B66" s="10" t="s">
        <v>111</v>
      </c>
      <c r="C66" s="24">
        <v>0</v>
      </c>
      <c r="D66" s="24">
        <v>0</v>
      </c>
    </row>
    <row r="67" spans="1:4" ht="14.25">
      <c r="A67" s="10" t="s">
        <v>112</v>
      </c>
      <c r="B67" s="10" t="s">
        <v>113</v>
      </c>
      <c r="C67" s="24">
        <v>0</v>
      </c>
      <c r="D67" s="24">
        <v>0</v>
      </c>
    </row>
    <row r="68" spans="1:4" ht="14.25">
      <c r="A68" s="10" t="s">
        <v>114</v>
      </c>
      <c r="B68" s="10" t="s">
        <v>115</v>
      </c>
      <c r="C68" s="24">
        <v>0</v>
      </c>
      <c r="D68" s="24">
        <v>0</v>
      </c>
    </row>
    <row r="69" spans="1:4" ht="14.25">
      <c r="A69" s="10" t="s">
        <v>116</v>
      </c>
      <c r="B69" s="10" t="s">
        <v>117</v>
      </c>
      <c r="C69" s="24">
        <v>0</v>
      </c>
      <c r="D69" s="24">
        <v>0</v>
      </c>
    </row>
    <row r="70" spans="1:4" ht="14.25">
      <c r="A70" s="10" t="s">
        <v>118</v>
      </c>
      <c r="B70" s="10" t="s">
        <v>119</v>
      </c>
      <c r="C70" s="24">
        <v>0</v>
      </c>
      <c r="D70" s="24">
        <v>0</v>
      </c>
    </row>
    <row r="71" spans="1:4" ht="14.25">
      <c r="A71" s="8"/>
      <c r="B71" s="8" t="s">
        <v>120</v>
      </c>
      <c r="C71" s="9">
        <f>+C72+C73+C77+C82+C83+C86+C87</f>
        <v>1891</v>
      </c>
      <c r="D71" s="9">
        <f>+D72+D73+D77+D82+D83+D86+D87</f>
        <v>5039</v>
      </c>
    </row>
    <row r="72" spans="1:4" ht="14.25">
      <c r="A72" s="10" t="s">
        <v>121</v>
      </c>
      <c r="B72" s="10" t="s">
        <v>122</v>
      </c>
      <c r="C72" s="24">
        <v>0</v>
      </c>
      <c r="D72" s="24">
        <v>0</v>
      </c>
    </row>
    <row r="73" spans="1:4" ht="14.25">
      <c r="A73" s="10"/>
      <c r="B73" s="10" t="s">
        <v>123</v>
      </c>
      <c r="C73" s="23">
        <f>+C74+C75+C76</f>
        <v>52</v>
      </c>
      <c r="D73" s="23">
        <f>+D74+D75+D76</f>
        <v>841</v>
      </c>
    </row>
    <row r="74" spans="1:4" ht="14.25">
      <c r="A74" s="10"/>
      <c r="B74" s="10" t="s">
        <v>97</v>
      </c>
      <c r="C74" s="24">
        <v>0</v>
      </c>
      <c r="D74" s="24">
        <v>0</v>
      </c>
    </row>
    <row r="75" spans="1:4" ht="14.25">
      <c r="A75" s="10"/>
      <c r="B75" s="10" t="s">
        <v>98</v>
      </c>
      <c r="C75" s="24">
        <v>0</v>
      </c>
      <c r="D75" s="24">
        <v>0</v>
      </c>
    </row>
    <row r="76" spans="1:4" ht="24">
      <c r="A76" s="10" t="s">
        <v>124</v>
      </c>
      <c r="B76" s="10" t="s">
        <v>100</v>
      </c>
      <c r="C76" s="24">
        <v>52</v>
      </c>
      <c r="D76" s="24">
        <v>841</v>
      </c>
    </row>
    <row r="77" spans="1:4" ht="14.25">
      <c r="A77" s="10"/>
      <c r="B77" s="10" t="s">
        <v>125</v>
      </c>
      <c r="C77" s="23">
        <f>+C78+C79+C80+C81</f>
        <v>0</v>
      </c>
      <c r="D77" s="23">
        <f>+D78+D79+D80+D81</f>
        <v>0</v>
      </c>
    </row>
    <row r="78" spans="1:4" ht="14.25">
      <c r="A78" s="10" t="s">
        <v>126</v>
      </c>
      <c r="B78" s="10" t="s">
        <v>103</v>
      </c>
      <c r="C78" s="24">
        <v>0</v>
      </c>
      <c r="D78" s="24">
        <v>0</v>
      </c>
    </row>
    <row r="79" spans="1:4" ht="14.25">
      <c r="A79" s="10" t="s">
        <v>127</v>
      </c>
      <c r="B79" s="10" t="s">
        <v>105</v>
      </c>
      <c r="C79" s="24">
        <v>0</v>
      </c>
      <c r="D79" s="24">
        <v>0</v>
      </c>
    </row>
    <row r="80" spans="1:4" ht="14.25">
      <c r="A80" s="10" t="s">
        <v>128</v>
      </c>
      <c r="B80" s="10" t="s">
        <v>107</v>
      </c>
      <c r="C80" s="24">
        <v>0</v>
      </c>
      <c r="D80" s="24">
        <v>0</v>
      </c>
    </row>
    <row r="81" spans="1:4" ht="69">
      <c r="A81" s="10" t="s">
        <v>129</v>
      </c>
      <c r="B81" s="10" t="s">
        <v>130</v>
      </c>
      <c r="C81" s="24">
        <v>0</v>
      </c>
      <c r="D81" s="24">
        <v>0</v>
      </c>
    </row>
    <row r="82" spans="1:4" ht="35.25">
      <c r="A82" s="10" t="s">
        <v>131</v>
      </c>
      <c r="B82" s="10" t="s">
        <v>132</v>
      </c>
      <c r="C82" s="24">
        <v>0</v>
      </c>
      <c r="D82" s="24">
        <v>0</v>
      </c>
    </row>
    <row r="83" spans="1:4" ht="14.25">
      <c r="A83" s="10"/>
      <c r="B83" s="10" t="s">
        <v>133</v>
      </c>
      <c r="C83" s="23">
        <f>+C84+C85</f>
        <v>1839</v>
      </c>
      <c r="D83" s="23">
        <f>+D84+D85</f>
        <v>4198</v>
      </c>
    </row>
    <row r="84" spans="1:4" ht="14.25">
      <c r="A84" s="10" t="s">
        <v>134</v>
      </c>
      <c r="B84" s="10" t="s">
        <v>135</v>
      </c>
      <c r="C84" s="24">
        <v>244</v>
      </c>
      <c r="D84" s="24">
        <v>2569</v>
      </c>
    </row>
    <row r="85" spans="1:4" ht="24">
      <c r="A85" s="10" t="s">
        <v>136</v>
      </c>
      <c r="B85" s="10" t="s">
        <v>137</v>
      </c>
      <c r="C85" s="24">
        <v>1595</v>
      </c>
      <c r="D85" s="24">
        <v>1629</v>
      </c>
    </row>
    <row r="86" spans="1:4" ht="14.25">
      <c r="A86" s="10" t="s">
        <v>138</v>
      </c>
      <c r="B86" s="10" t="s">
        <v>139</v>
      </c>
      <c r="C86" s="24">
        <v>0</v>
      </c>
      <c r="D86" s="24">
        <v>0</v>
      </c>
    </row>
    <row r="87" spans="1:4" ht="14.25">
      <c r="A87" s="10" t="s">
        <v>140</v>
      </c>
      <c r="B87" s="10" t="s">
        <v>141</v>
      </c>
      <c r="C87" s="24">
        <v>0</v>
      </c>
      <c r="D87" s="24">
        <v>0</v>
      </c>
    </row>
    <row r="88" spans="1:4" ht="14.25">
      <c r="A88" s="11"/>
      <c r="B88" s="33" t="s">
        <v>142</v>
      </c>
      <c r="C88" s="9">
        <f>+C43+C56+C71</f>
        <v>9178</v>
      </c>
      <c r="D88" s="9">
        <f>+D43+D56+D71</f>
        <v>12642</v>
      </c>
    </row>
    <row r="89" spans="1:4" ht="14.25">
      <c r="A89" s="12"/>
      <c r="B89" s="12"/>
      <c r="C89" s="13"/>
      <c r="D89" s="13"/>
    </row>
    <row r="90" ht="14.25">
      <c r="A90" s="25" t="s">
        <v>143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55" t="s">
        <v>18</v>
      </c>
      <c r="B1" s="55"/>
      <c r="C1" s="55"/>
      <c r="D1" s="55"/>
    </row>
    <row r="2" spans="1:4" ht="20.25" thickBot="1">
      <c r="A2" s="26" t="s">
        <v>145</v>
      </c>
      <c r="B2" s="27" t="s">
        <v>146</v>
      </c>
      <c r="C2" s="16">
        <v>44742</v>
      </c>
      <c r="D2" s="16">
        <v>44561</v>
      </c>
    </row>
    <row r="3" spans="1:4" ht="15" thickBot="1">
      <c r="A3" s="26" t="s">
        <v>145</v>
      </c>
      <c r="B3" s="26" t="s">
        <v>147</v>
      </c>
      <c r="C3" s="26" t="s">
        <v>22</v>
      </c>
      <c r="D3" s="26" t="s">
        <v>23</v>
      </c>
    </row>
    <row r="4" spans="1:4" ht="18.75" customHeight="1" thickBot="1">
      <c r="A4" s="28" t="s">
        <v>145</v>
      </c>
      <c r="B4" s="28" t="s">
        <v>148</v>
      </c>
      <c r="C4" s="17">
        <f>SUM(C5:C11)</f>
        <v>3845</v>
      </c>
      <c r="D4" s="17">
        <f>SUM(D5:D11)</f>
        <v>3895</v>
      </c>
    </row>
    <row r="5" spans="1:4" ht="34.5" thickBot="1">
      <c r="A5" s="29" t="s">
        <v>195</v>
      </c>
      <c r="B5" s="29" t="s">
        <v>25</v>
      </c>
      <c r="C5" s="18">
        <v>2897</v>
      </c>
      <c r="D5" s="18">
        <v>2900</v>
      </c>
    </row>
    <row r="6" spans="1:4" ht="45.75" thickBot="1">
      <c r="A6" s="29" t="s">
        <v>196</v>
      </c>
      <c r="B6" s="29" t="s">
        <v>33</v>
      </c>
      <c r="C6" s="18">
        <v>948</v>
      </c>
      <c r="D6" s="18">
        <v>995</v>
      </c>
    </row>
    <row r="7" spans="1:4" ht="15" thickBot="1">
      <c r="A7" s="29" t="s">
        <v>197</v>
      </c>
      <c r="B7" s="29" t="s">
        <v>38</v>
      </c>
      <c r="C7" s="18"/>
      <c r="D7" s="18"/>
    </row>
    <row r="8" spans="1:4" ht="29.25" customHeight="1" thickBot="1">
      <c r="A8" s="29" t="s">
        <v>42</v>
      </c>
      <c r="B8" s="29" t="s">
        <v>43</v>
      </c>
      <c r="C8" s="18"/>
      <c r="D8" s="18"/>
    </row>
    <row r="9" spans="1:4" ht="35.25" customHeight="1" thickBot="1">
      <c r="A9" s="29" t="s">
        <v>44</v>
      </c>
      <c r="B9" s="29" t="s">
        <v>45</v>
      </c>
      <c r="C9" s="18"/>
      <c r="D9" s="18"/>
    </row>
    <row r="10" spans="1:4" ht="15" thickBot="1">
      <c r="A10" s="29"/>
      <c r="B10" s="29" t="s">
        <v>46</v>
      </c>
      <c r="C10" s="18"/>
      <c r="D10" s="18"/>
    </row>
    <row r="11" spans="1:4" ht="15" thickBot="1">
      <c r="A11" s="29" t="s">
        <v>156</v>
      </c>
      <c r="B11" s="29" t="s">
        <v>48</v>
      </c>
      <c r="C11" s="18"/>
      <c r="D11" s="18"/>
    </row>
    <row r="12" spans="1:4" ht="15" thickBot="1">
      <c r="A12" s="28" t="s">
        <v>145</v>
      </c>
      <c r="B12" s="28" t="s">
        <v>157</v>
      </c>
      <c r="C12" s="17">
        <f>SUM(C13:C15,C19:C22)</f>
        <v>121</v>
      </c>
      <c r="D12" s="17">
        <f>SUM(D13:D15,D19:D22)</f>
        <v>113</v>
      </c>
    </row>
    <row r="13" spans="1:4" ht="23.25" thickBot="1">
      <c r="A13" s="29" t="s">
        <v>198</v>
      </c>
      <c r="B13" s="29" t="s">
        <v>50</v>
      </c>
      <c r="C13" s="18"/>
      <c r="D13" s="18"/>
    </row>
    <row r="14" spans="1:4" ht="15" thickBot="1">
      <c r="A14" s="29" t="s">
        <v>59</v>
      </c>
      <c r="B14" s="29" t="s">
        <v>58</v>
      </c>
      <c r="C14" s="18"/>
      <c r="D14" s="18"/>
    </row>
    <row r="15" spans="1:4" ht="15" thickBot="1">
      <c r="A15" s="29"/>
      <c r="B15" s="29" t="s">
        <v>61</v>
      </c>
      <c r="C15" s="18">
        <f>SUM(C16:C18)</f>
        <v>19</v>
      </c>
      <c r="D15" s="18">
        <f>SUM(D16:D18)</f>
        <v>16</v>
      </c>
    </row>
    <row r="16" spans="1:4" ht="24" customHeight="1" thickBot="1">
      <c r="A16" s="29" t="s">
        <v>164</v>
      </c>
      <c r="B16" s="29" t="s">
        <v>165</v>
      </c>
      <c r="C16" s="18">
        <v>19</v>
      </c>
      <c r="D16" s="18">
        <v>16</v>
      </c>
    </row>
    <row r="17" spans="1:4" ht="15" thickBot="1">
      <c r="A17" s="29"/>
      <c r="B17" s="29" t="s">
        <v>166</v>
      </c>
      <c r="C17" s="18"/>
      <c r="D17" s="18"/>
    </row>
    <row r="18" spans="1:4" ht="15" thickBot="1">
      <c r="A18" s="29" t="s">
        <v>65</v>
      </c>
      <c r="B18" s="29" t="s">
        <v>167</v>
      </c>
      <c r="C18" s="18"/>
      <c r="D18" s="18"/>
    </row>
    <row r="19" spans="1:4" ht="46.5" customHeight="1" thickBot="1">
      <c r="A19" s="29" t="s">
        <v>67</v>
      </c>
      <c r="B19" s="29" t="s">
        <v>68</v>
      </c>
      <c r="C19" s="18"/>
      <c r="D19" s="18"/>
    </row>
    <row r="20" spans="1:4" ht="52.5" customHeight="1" thickBot="1">
      <c r="A20" s="29" t="s">
        <v>69</v>
      </c>
      <c r="B20" s="29" t="s">
        <v>70</v>
      </c>
      <c r="C20" s="18"/>
      <c r="D20" s="18"/>
    </row>
    <row r="21" spans="1:4" ht="15" thickBot="1">
      <c r="A21" s="29" t="s">
        <v>71</v>
      </c>
      <c r="B21" s="29" t="s">
        <v>72</v>
      </c>
      <c r="C21" s="18">
        <v>0</v>
      </c>
      <c r="D21" s="18">
        <v>1</v>
      </c>
    </row>
    <row r="22" spans="1:4" ht="15" thickBot="1">
      <c r="A22" s="29"/>
      <c r="B22" s="29" t="s">
        <v>73</v>
      </c>
      <c r="C22" s="18">
        <v>102</v>
      </c>
      <c r="D22" s="18">
        <v>96</v>
      </c>
    </row>
    <row r="23" spans="1:4" ht="25.5" customHeight="1" thickBot="1">
      <c r="A23" s="30"/>
      <c r="B23" s="30" t="s">
        <v>74</v>
      </c>
      <c r="C23" s="19">
        <f>C4+C12</f>
        <v>3966</v>
      </c>
      <c r="D23" s="19">
        <f>D4+D12</f>
        <v>4008</v>
      </c>
    </row>
    <row r="24" spans="1:4" ht="15" thickBot="1">
      <c r="A24" s="28" t="s">
        <v>145</v>
      </c>
      <c r="B24" s="28" t="s">
        <v>168</v>
      </c>
      <c r="C24" s="17">
        <f>C25+C35+C36</f>
        <v>3699</v>
      </c>
      <c r="D24" s="17">
        <f>D25+D35+D36</f>
        <v>3739</v>
      </c>
    </row>
    <row r="25" spans="1:4" ht="15" thickBot="1">
      <c r="A25" s="29"/>
      <c r="B25" s="29" t="s">
        <v>76</v>
      </c>
      <c r="C25" s="18">
        <f>SUM(C26:C34)</f>
        <v>3593</v>
      </c>
      <c r="D25" s="18">
        <f>SUM(D26:D34)</f>
        <v>3625</v>
      </c>
    </row>
    <row r="26" spans="1:4" ht="15" thickBot="1">
      <c r="A26" s="29" t="s">
        <v>169</v>
      </c>
      <c r="B26" s="29" t="s">
        <v>170</v>
      </c>
      <c r="C26" s="18">
        <v>150</v>
      </c>
      <c r="D26" s="18">
        <v>150</v>
      </c>
    </row>
    <row r="27" spans="1:4" ht="15" thickBot="1">
      <c r="A27" s="29"/>
      <c r="B27" s="29" t="s">
        <v>171</v>
      </c>
      <c r="C27" s="18"/>
      <c r="D27" s="18"/>
    </row>
    <row r="28" spans="1:4" ht="15" thickBot="1">
      <c r="A28" s="29" t="s">
        <v>172</v>
      </c>
      <c r="B28" s="29" t="s">
        <v>173</v>
      </c>
      <c r="C28" s="18">
        <v>249</v>
      </c>
      <c r="D28" s="18">
        <v>249</v>
      </c>
    </row>
    <row r="29" spans="1:4" ht="15" thickBot="1">
      <c r="A29" s="29" t="s">
        <v>82</v>
      </c>
      <c r="B29" s="29" t="s">
        <v>174</v>
      </c>
      <c r="C29" s="18"/>
      <c r="D29" s="18"/>
    </row>
    <row r="30" spans="1:4" ht="15" thickBot="1">
      <c r="A30" s="29" t="s">
        <v>84</v>
      </c>
      <c r="B30" s="29" t="s">
        <v>175</v>
      </c>
      <c r="C30" s="18">
        <v>-2835</v>
      </c>
      <c r="D30" s="18">
        <v>-2745</v>
      </c>
    </row>
    <row r="31" spans="1:4" ht="15" thickBot="1">
      <c r="A31" s="29"/>
      <c r="B31" s="29" t="s">
        <v>176</v>
      </c>
      <c r="C31" s="18">
        <v>6061</v>
      </c>
      <c r="D31" s="18">
        <v>6061</v>
      </c>
    </row>
    <row r="32" spans="1:4" ht="15" thickBot="1">
      <c r="A32" s="29"/>
      <c r="B32" s="29" t="s">
        <v>177</v>
      </c>
      <c r="C32" s="18">
        <v>-32</v>
      </c>
      <c r="D32" s="18">
        <v>-90</v>
      </c>
    </row>
    <row r="33" spans="1:4" ht="15" thickBot="1">
      <c r="A33" s="29" t="s">
        <v>88</v>
      </c>
      <c r="B33" s="29" t="s">
        <v>178</v>
      </c>
      <c r="C33" s="18"/>
      <c r="D33" s="18"/>
    </row>
    <row r="34" spans="1:4" ht="15" thickBot="1">
      <c r="A34" s="29"/>
      <c r="B34" s="29" t="s">
        <v>179</v>
      </c>
      <c r="C34" s="18"/>
      <c r="D34" s="18"/>
    </row>
    <row r="35" spans="1:4" ht="15" thickBot="1">
      <c r="A35" s="29" t="s">
        <v>91</v>
      </c>
      <c r="B35" s="29" t="s">
        <v>92</v>
      </c>
      <c r="C35" s="18"/>
      <c r="D35" s="18"/>
    </row>
    <row r="36" spans="1:4" ht="15" thickBot="1">
      <c r="A36" s="29" t="s">
        <v>93</v>
      </c>
      <c r="B36" s="29" t="s">
        <v>94</v>
      </c>
      <c r="C36" s="18">
        <v>106</v>
      </c>
      <c r="D36" s="18">
        <v>114</v>
      </c>
    </row>
    <row r="37" spans="1:4" ht="15" thickBot="1">
      <c r="A37" s="28" t="s">
        <v>145</v>
      </c>
      <c r="B37" s="28" t="s">
        <v>180</v>
      </c>
      <c r="C37" s="17">
        <f>SUM(C38:C39,C44:C48)</f>
        <v>0</v>
      </c>
      <c r="D37" s="17">
        <f>SUM(D38:D39,D44:D48)</f>
        <v>0</v>
      </c>
    </row>
    <row r="38" spans="1:4" ht="15" thickBot="1">
      <c r="A38" s="29" t="s">
        <v>99</v>
      </c>
      <c r="B38" s="29" t="s">
        <v>96</v>
      </c>
      <c r="C38" s="18"/>
      <c r="D38" s="18"/>
    </row>
    <row r="39" spans="1:4" ht="15" thickBot="1">
      <c r="A39" s="29"/>
      <c r="B39" s="29" t="s">
        <v>101</v>
      </c>
      <c r="C39" s="18">
        <f>SUM(C40:C43)</f>
        <v>0</v>
      </c>
      <c r="D39" s="18">
        <f>SUM(D40:D43)</f>
        <v>0</v>
      </c>
    </row>
    <row r="40" spans="1:4" ht="15" thickBot="1">
      <c r="A40" s="29" t="s">
        <v>102</v>
      </c>
      <c r="B40" s="29" t="s">
        <v>184</v>
      </c>
      <c r="C40" s="18"/>
      <c r="D40" s="18"/>
    </row>
    <row r="41" spans="1:4" ht="15" thickBot="1">
      <c r="A41" s="29" t="s">
        <v>104</v>
      </c>
      <c r="B41" s="29" t="s">
        <v>185</v>
      </c>
      <c r="C41" s="18"/>
      <c r="D41" s="18"/>
    </row>
    <row r="42" spans="1:4" ht="15" thickBot="1">
      <c r="A42" s="29" t="s">
        <v>106</v>
      </c>
      <c r="B42" s="29" t="s">
        <v>186</v>
      </c>
      <c r="C42" s="18"/>
      <c r="D42" s="18"/>
    </row>
    <row r="43" spans="1:4" ht="18" customHeight="1" thickBot="1">
      <c r="A43" s="29" t="s">
        <v>108</v>
      </c>
      <c r="B43" s="29" t="s">
        <v>187</v>
      </c>
      <c r="C43" s="18"/>
      <c r="D43" s="18"/>
    </row>
    <row r="44" spans="1:4" ht="15" thickBot="1">
      <c r="A44" s="29" t="s">
        <v>110</v>
      </c>
      <c r="B44" s="29" t="s">
        <v>111</v>
      </c>
      <c r="C44" s="18"/>
      <c r="D44" s="18"/>
    </row>
    <row r="45" spans="1:4" ht="15" thickBot="1">
      <c r="A45" s="29" t="s">
        <v>112</v>
      </c>
      <c r="B45" s="29" t="s">
        <v>113</v>
      </c>
      <c r="C45" s="18"/>
      <c r="D45" s="18"/>
    </row>
    <row r="46" spans="1:4" ht="15" thickBot="1">
      <c r="A46" s="29" t="s">
        <v>114</v>
      </c>
      <c r="B46" s="29" t="s">
        <v>115</v>
      </c>
      <c r="C46" s="18"/>
      <c r="D46" s="18"/>
    </row>
    <row r="47" spans="1:4" ht="15" thickBot="1">
      <c r="A47" s="29" t="s">
        <v>188</v>
      </c>
      <c r="B47" s="29" t="s">
        <v>117</v>
      </c>
      <c r="C47" s="18"/>
      <c r="D47" s="18"/>
    </row>
    <row r="48" spans="1:4" ht="15" thickBot="1">
      <c r="A48" s="29" t="s">
        <v>189</v>
      </c>
      <c r="B48" s="29" t="s">
        <v>119</v>
      </c>
      <c r="C48" s="18"/>
      <c r="D48" s="18"/>
    </row>
    <row r="49" spans="1:4" ht="15" thickBot="1">
      <c r="A49" s="28" t="s">
        <v>145</v>
      </c>
      <c r="B49" s="28" t="s">
        <v>190</v>
      </c>
      <c r="C49" s="17">
        <f>SUM(C50:C52,C57:C58,C61:C62)</f>
        <v>267</v>
      </c>
      <c r="D49" s="17">
        <f>SUM(D50:D52,D57:D58,D61:D62)</f>
        <v>269</v>
      </c>
    </row>
    <row r="50" spans="1:4" ht="15" thickBot="1">
      <c r="A50" s="29" t="s">
        <v>121</v>
      </c>
      <c r="B50" s="29" t="s">
        <v>122</v>
      </c>
      <c r="C50" s="18"/>
      <c r="D50" s="18"/>
    </row>
    <row r="51" spans="1:4" ht="15" thickBot="1">
      <c r="A51" s="29" t="s">
        <v>124</v>
      </c>
      <c r="B51" s="29" t="s">
        <v>123</v>
      </c>
      <c r="C51" s="18"/>
      <c r="D51" s="18"/>
    </row>
    <row r="52" spans="1:4" ht="15" thickBot="1">
      <c r="A52" s="29"/>
      <c r="B52" s="29" t="s">
        <v>125</v>
      </c>
      <c r="C52" s="18">
        <f>SUM(C53:C56)</f>
        <v>0</v>
      </c>
      <c r="D52" s="18">
        <f>SUM(D53:D56)</f>
        <v>0</v>
      </c>
    </row>
    <row r="53" spans="1:4" ht="15" thickBot="1">
      <c r="A53" s="29" t="s">
        <v>126</v>
      </c>
      <c r="B53" s="29" t="s">
        <v>184</v>
      </c>
      <c r="C53" s="18"/>
      <c r="D53" s="18"/>
    </row>
    <row r="54" spans="1:4" ht="15" thickBot="1">
      <c r="A54" s="29" t="s">
        <v>127</v>
      </c>
      <c r="B54" s="29" t="s">
        <v>185</v>
      </c>
      <c r="C54" s="18"/>
      <c r="D54" s="18"/>
    </row>
    <row r="55" spans="1:4" ht="15" thickBot="1">
      <c r="A55" s="29" t="s">
        <v>128</v>
      </c>
      <c r="B55" s="29" t="s">
        <v>186</v>
      </c>
      <c r="C55" s="18"/>
      <c r="D55" s="18"/>
    </row>
    <row r="56" spans="1:4" ht="42" customHeight="1" thickBot="1">
      <c r="A56" s="29" t="s">
        <v>129</v>
      </c>
      <c r="B56" s="29" t="s">
        <v>191</v>
      </c>
      <c r="C56" s="18"/>
      <c r="D56" s="18"/>
    </row>
    <row r="57" spans="1:4" ht="31.5" customHeight="1" thickBot="1">
      <c r="A57" s="29" t="s">
        <v>131</v>
      </c>
      <c r="B57" s="29" t="s">
        <v>132</v>
      </c>
      <c r="C57" s="18">
        <v>259</v>
      </c>
      <c r="D57" s="18">
        <v>259</v>
      </c>
    </row>
    <row r="58" spans="1:4" ht="15" thickBot="1">
      <c r="A58" s="29"/>
      <c r="B58" s="29" t="s">
        <v>133</v>
      </c>
      <c r="C58" s="18">
        <f>SUM(C59:C60)</f>
        <v>8</v>
      </c>
      <c r="D58" s="18">
        <f>SUM(D59:D60)</f>
        <v>10</v>
      </c>
    </row>
    <row r="59" spans="1:4" ht="15" thickBot="1">
      <c r="A59" s="29" t="s">
        <v>134</v>
      </c>
      <c r="B59" s="29" t="s">
        <v>192</v>
      </c>
      <c r="C59" s="18"/>
      <c r="D59" s="18"/>
    </row>
    <row r="60" spans="1:4" ht="15" thickBot="1">
      <c r="A60" s="29" t="s">
        <v>136</v>
      </c>
      <c r="B60" s="29" t="s">
        <v>193</v>
      </c>
      <c r="C60" s="18">
        <v>8</v>
      </c>
      <c r="D60" s="18">
        <v>10</v>
      </c>
    </row>
    <row r="61" spans="1:4" ht="15" thickBot="1">
      <c r="A61" s="29" t="s">
        <v>138</v>
      </c>
      <c r="B61" s="29" t="s">
        <v>139</v>
      </c>
      <c r="C61" s="18"/>
      <c r="D61" s="18"/>
    </row>
    <row r="62" spans="1:4" ht="15" thickBot="1">
      <c r="A62" s="29" t="s">
        <v>194</v>
      </c>
      <c r="B62" s="29" t="s">
        <v>141</v>
      </c>
      <c r="C62" s="18"/>
      <c r="D62" s="18"/>
    </row>
    <row r="63" spans="1:4" ht="23.25" customHeight="1" thickBot="1">
      <c r="A63" s="30"/>
      <c r="B63" s="30" t="s">
        <v>142</v>
      </c>
      <c r="C63" s="19">
        <f>C24+C37+C49</f>
        <v>3966</v>
      </c>
      <c r="D63" s="19">
        <f>D24+D37+D49</f>
        <v>4008</v>
      </c>
    </row>
    <row r="66" ht="14.25">
      <c r="A66" s="20" t="s">
        <v>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cmadrid</cp:lastModifiedBy>
  <dcterms:created xsi:type="dcterms:W3CDTF">2019-09-23T07:37:06Z</dcterms:created>
  <dcterms:modified xsi:type="dcterms:W3CDTF">2022-09-09T12:16:04Z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